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166925"/>
  <mc:AlternateContent xmlns:mc="http://schemas.openxmlformats.org/markup-compatibility/2006">
    <mc:Choice Requires="x15">
      <x15ac:absPath xmlns:x15ac="http://schemas.microsoft.com/office/spreadsheetml/2010/11/ac" url="\\cihs\edu\Groups\ELF\EFO\EMFB\FUNDING PLUS\Forecasts\Enrolment\2026-27\Enrolment Forecast Memo\26-27 Memo\Files to be released\"/>
    </mc:Choice>
  </mc:AlternateContent>
  <xr:revisionPtr revIDLastSave="0" documentId="13_ncr:1_{99C00B25-77F3-4541-8123-429F3EC7BDAF}" xr6:coauthVersionLast="47" xr6:coauthVersionMax="47" xr10:uidLastSave="{00000000-0000-0000-0000-000000000000}"/>
  <workbookProtection workbookAlgorithmName="SHA-512" workbookHashValue="IHtdcy9hSoemQKgS4FvwBRIn9S0B3tvBAdtAk5d9ijvMuM7vwnYSU/s1PxW7qCtmEy5ccG780vRyFxhJI+LWWQ==" workbookSaltValue="pMb5zNd7mMoKlvhZ+If1dA==" workbookSpinCount="100000" lockStructure="1"/>
  <bookViews>
    <workbookView xWindow="-120" yWindow="-120" windowWidth="38640" windowHeight="15720" xr2:uid="{0EF8D42D-D848-4B17-852B-0428AA202A8D}"/>
  </bookViews>
  <sheets>
    <sheet name="Effectifs" sheetId="2" r:id="rId1"/>
    <sheet name="#PARAM_2026" sheetId="1" state="hidden" r:id="rId2"/>
  </sheets>
  <definedNames>
    <definedName name="Effectif_quotidien_moyen">Effectifs!$D$26:$H$31</definedName>
    <definedName name="Nombre_total_d’élèves">Effectifs!$D$22:$H$23</definedName>
    <definedName name="Nombre_total_Effectif_de_Jour">Effectifs!$D$32:$H$34</definedName>
    <definedName name="PERSONNE_RESSOURCE_PRINCIPALE">Effectifs!$C$8:$C$10</definedName>
    <definedName name="_xlnm.Print_Area" localSheetId="0">Effectifs!$A$1:$I$35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23" i="2" l="1"/>
  <c r="I22" i="2"/>
  <c r="O4" i="1" l="1"/>
  <c r="O13" i="1" l="1"/>
  <c r="O14" i="1"/>
  <c r="O15" i="1"/>
  <c r="O16" i="1"/>
  <c r="O17" i="1"/>
  <c r="O18" i="1"/>
  <c r="O19" i="1"/>
  <c r="O20" i="1"/>
  <c r="O21" i="1"/>
  <c r="O22" i="1"/>
  <c r="O23" i="1"/>
  <c r="O24" i="1"/>
  <c r="O25" i="1"/>
  <c r="O26" i="1"/>
  <c r="O27" i="1"/>
  <c r="O28" i="1"/>
  <c r="O29" i="1"/>
  <c r="O30" i="1"/>
  <c r="O31" i="1"/>
  <c r="O32" i="1"/>
  <c r="O33" i="1"/>
  <c r="O34" i="1"/>
  <c r="O35" i="1"/>
  <c r="O36" i="1"/>
  <c r="O37" i="1"/>
  <c r="O38" i="1"/>
  <c r="O39" i="1"/>
  <c r="O40" i="1"/>
  <c r="O41" i="1"/>
  <c r="O42" i="1"/>
  <c r="O43" i="1"/>
  <c r="O44" i="1"/>
  <c r="O45" i="1"/>
  <c r="O46" i="1"/>
  <c r="O47" i="1"/>
  <c r="O48" i="1"/>
  <c r="O49" i="1"/>
  <c r="O50" i="1"/>
  <c r="O51" i="1"/>
  <c r="O52" i="1"/>
  <c r="O53" i="1"/>
  <c r="O54" i="1"/>
  <c r="O55" i="1"/>
  <c r="O56" i="1"/>
  <c r="O57" i="1"/>
  <c r="O58" i="1"/>
  <c r="O59" i="1"/>
  <c r="O60" i="1"/>
  <c r="O61" i="1"/>
  <c r="O62" i="1"/>
  <c r="O63" i="1"/>
  <c r="O64" i="1"/>
  <c r="O65" i="1"/>
  <c r="O66" i="1"/>
  <c r="O67" i="1"/>
  <c r="O68" i="1"/>
  <c r="O69" i="1"/>
  <c r="O70" i="1"/>
  <c r="O71" i="1"/>
  <c r="O72" i="1"/>
  <c r="O73" i="1"/>
  <c r="O74" i="1"/>
  <c r="O5" i="1"/>
  <c r="O6" i="1"/>
  <c r="O7" i="1"/>
  <c r="O8" i="1"/>
  <c r="O9" i="1"/>
  <c r="O10" i="1"/>
  <c r="O11" i="1"/>
  <c r="O12" i="1"/>
  <c r="O3" i="1"/>
  <c r="C12" i="2" s="1"/>
  <c r="Q4" i="1"/>
  <c r="Q5" i="1"/>
  <c r="Q6" i="1"/>
  <c r="Q7" i="1"/>
  <c r="Q8" i="1"/>
  <c r="Q9" i="1"/>
  <c r="Q10" i="1"/>
  <c r="Q11" i="1"/>
  <c r="Q12" i="1"/>
  <c r="Q13" i="1"/>
  <c r="Q14" i="1"/>
  <c r="Q15" i="1"/>
  <c r="Q16" i="1"/>
  <c r="Q17" i="1"/>
  <c r="Q18" i="1"/>
  <c r="Q19" i="1"/>
  <c r="Q20" i="1"/>
  <c r="Q21" i="1"/>
  <c r="Q22" i="1"/>
  <c r="Q23" i="1"/>
  <c r="Q24" i="1"/>
  <c r="Q25" i="1"/>
  <c r="Q26" i="1"/>
  <c r="Q27" i="1"/>
  <c r="Q28" i="1"/>
  <c r="Q29" i="1"/>
  <c r="Q30" i="1"/>
  <c r="Q31" i="1"/>
  <c r="Q32" i="1"/>
  <c r="Q33" i="1"/>
  <c r="Q34" i="1"/>
  <c r="Q35" i="1"/>
  <c r="Q36" i="1"/>
  <c r="Q37" i="1"/>
  <c r="Q38" i="1"/>
  <c r="Q39" i="1"/>
  <c r="Q40" i="1"/>
  <c r="Q41" i="1"/>
  <c r="Q42" i="1"/>
  <c r="Q43" i="1"/>
  <c r="Q44" i="1"/>
  <c r="Q45" i="1"/>
  <c r="Q46" i="1"/>
  <c r="Q47" i="1"/>
  <c r="Q48" i="1"/>
  <c r="Q49" i="1"/>
  <c r="Q50" i="1"/>
  <c r="Q51" i="1"/>
  <c r="Q52" i="1"/>
  <c r="Q53" i="1"/>
  <c r="Q54" i="1"/>
  <c r="Q55" i="1"/>
  <c r="Q56" i="1"/>
  <c r="Q57" i="1"/>
  <c r="Q58" i="1"/>
  <c r="Q59" i="1"/>
  <c r="Q60" i="1"/>
  <c r="Q61" i="1"/>
  <c r="Q62" i="1"/>
  <c r="Q63" i="1"/>
  <c r="Q64" i="1"/>
  <c r="Q65" i="1"/>
  <c r="Q66" i="1"/>
  <c r="Q67" i="1"/>
  <c r="Q68" i="1"/>
  <c r="Q69" i="1"/>
  <c r="Q70" i="1"/>
  <c r="Q71" i="1"/>
  <c r="Q72" i="1"/>
  <c r="Q73" i="1"/>
  <c r="Q74" i="1"/>
  <c r="Q3" i="1"/>
  <c r="R3" i="1"/>
  <c r="R4" i="1"/>
  <c r="R5" i="1"/>
  <c r="R6" i="1"/>
  <c r="R7" i="1"/>
  <c r="R8" i="1"/>
  <c r="R9" i="1"/>
  <c r="R10" i="1"/>
  <c r="R11" i="1"/>
  <c r="R12" i="1"/>
  <c r="R13" i="1"/>
  <c r="R14" i="1"/>
  <c r="R15" i="1"/>
  <c r="R16" i="1"/>
  <c r="R17" i="1"/>
  <c r="R18" i="1"/>
  <c r="R19" i="1"/>
  <c r="R20" i="1"/>
  <c r="R21" i="1"/>
  <c r="R22" i="1"/>
  <c r="R23" i="1"/>
  <c r="R24" i="1"/>
  <c r="R25" i="1"/>
  <c r="R26" i="1"/>
  <c r="R27" i="1"/>
  <c r="R28" i="1"/>
  <c r="R29" i="1"/>
  <c r="R30" i="1"/>
  <c r="R31" i="1"/>
  <c r="R32" i="1"/>
  <c r="R33" i="1"/>
  <c r="R34" i="1"/>
  <c r="R35" i="1"/>
  <c r="R36" i="1"/>
  <c r="R37" i="1"/>
  <c r="R38" i="1"/>
  <c r="R39" i="1"/>
  <c r="R40" i="1"/>
  <c r="R41" i="1"/>
  <c r="R42" i="1"/>
  <c r="R43" i="1"/>
  <c r="R44" i="1"/>
  <c r="R45" i="1"/>
  <c r="R46" i="1"/>
  <c r="R47" i="1"/>
  <c r="R48" i="1"/>
  <c r="R49" i="1"/>
  <c r="R50" i="1"/>
  <c r="R51" i="1"/>
  <c r="R52" i="1"/>
  <c r="R53" i="1"/>
  <c r="R54" i="1"/>
  <c r="R55" i="1"/>
  <c r="R56" i="1"/>
  <c r="R57" i="1"/>
  <c r="R58" i="1"/>
  <c r="R59" i="1"/>
  <c r="R60" i="1"/>
  <c r="R61" i="1"/>
  <c r="R62" i="1"/>
  <c r="R63" i="1"/>
  <c r="R64" i="1"/>
  <c r="R65" i="1"/>
  <c r="R66" i="1"/>
  <c r="R67" i="1"/>
  <c r="R68" i="1"/>
  <c r="R69" i="1"/>
  <c r="R70" i="1"/>
  <c r="R71" i="1"/>
  <c r="R72" i="1"/>
  <c r="R73" i="1"/>
  <c r="R74" i="1"/>
  <c r="C5" i="2"/>
  <c r="E32" i="2"/>
  <c r="H32" i="2" l="1"/>
  <c r="H34" i="2" s="1"/>
  <c r="G32" i="2"/>
  <c r="G34" i="2" s="1"/>
  <c r="F32" i="2"/>
  <c r="F34" i="2" s="1"/>
  <c r="E34" i="2"/>
  <c r="D32" i="2"/>
  <c r="D34" i="2" s="1"/>
  <c r="H31" i="2" l="1"/>
  <c r="G31" i="2"/>
  <c r="F31" i="2"/>
  <c r="E31" i="2"/>
  <c r="D31" i="2"/>
  <c r="F3" i="1"/>
  <c r="F4" i="1" l="1"/>
  <c r="F5" i="1" l="1"/>
  <c r="F6" i="1" l="1"/>
</calcChain>
</file>

<file path=xl/sharedStrings.xml><?xml version="1.0" encoding="utf-8"?>
<sst xmlns="http://schemas.openxmlformats.org/spreadsheetml/2006/main" count="429" uniqueCount="284">
  <si>
    <t>DSBNo</t>
  </si>
  <si>
    <t>DSBIndex</t>
  </si>
  <si>
    <t>Brdno</t>
  </si>
  <si>
    <t>DSBName</t>
  </si>
  <si>
    <t>Algoma District School Board</t>
  </si>
  <si>
    <t>Algonquin and Lakeshore Catholic District School Board</t>
  </si>
  <si>
    <t>Avon Maitland District School Board</t>
  </si>
  <si>
    <t>Bluewater District School Board</t>
  </si>
  <si>
    <t>Brant Haldimand Norfolk Catholic District School Board</t>
  </si>
  <si>
    <t>Bruce-Grey Catholic District School Board</t>
  </si>
  <si>
    <t>Catholic District School Board of Eastern Ontario</t>
  </si>
  <si>
    <t>Conseil scolaire Viamonde</t>
  </si>
  <si>
    <t>Conseil scolaire catholique MonAvenir</t>
  </si>
  <si>
    <t>Conseil scolaire de district catholique des Aurores boréales</t>
  </si>
  <si>
    <t>Conseil scolaire de district catholique des Grandes Rivières</t>
  </si>
  <si>
    <t>Conseil scolaire de district catholique du Nouvel-Ontario</t>
  </si>
  <si>
    <t>Conseil scolaire de district catholique Franco-Nord</t>
  </si>
  <si>
    <t>Conseil scolaire catholique Providence</t>
  </si>
  <si>
    <t>Conseil scolaire public du Grand Nord de l’Ontario</t>
  </si>
  <si>
    <t>District School Board of Niagara</t>
  </si>
  <si>
    <t>District School Board Ontario North East</t>
  </si>
  <si>
    <t>Dufferin-Peel Catholic District School Board</t>
  </si>
  <si>
    <t>Durham Catholic District School Board</t>
  </si>
  <si>
    <t>Durham District School Board</t>
  </si>
  <si>
    <t>Grand Erie District School Board</t>
  </si>
  <si>
    <t>Greater Essex County District School Board</t>
  </si>
  <si>
    <t>Halton Catholic District School Board</t>
  </si>
  <si>
    <t>Halton District School Board</t>
  </si>
  <si>
    <t>Hamilton-Wentworth Catholic District School Board</t>
  </si>
  <si>
    <t>Hamilton-Wentworth District School Board</t>
  </si>
  <si>
    <t>Hastings and Prince Edward District School Board</t>
  </si>
  <si>
    <t>Huron Perth Catholic District School Board</t>
  </si>
  <si>
    <t>Huron-Superior Catholic District School Board</t>
  </si>
  <si>
    <t>Kawartha Pine Ridge District School Board</t>
  </si>
  <si>
    <t>Keewatin-Patricia District School Board</t>
  </si>
  <si>
    <t>Kenora Catholic District School Board</t>
  </si>
  <si>
    <t>Lakehead District School Board</t>
  </si>
  <si>
    <t>Lambton Kent District School Board</t>
  </si>
  <si>
    <t>Limestone District School Board</t>
  </si>
  <si>
    <t>London District Catholic School Board</t>
  </si>
  <si>
    <t>Near North District School Board</t>
  </si>
  <si>
    <t>Niagara Catholic District School Board</t>
  </si>
  <si>
    <t>Nipissing-Parry Sound Catholic District School Board</t>
  </si>
  <si>
    <t>Northeastern Catholic District School Board</t>
  </si>
  <si>
    <t>Northwest Catholic District School Board</t>
  </si>
  <si>
    <t>Ottawa Catholic District School Board</t>
  </si>
  <si>
    <t>Ottawa-Carleton District School Board</t>
  </si>
  <si>
    <t>Peel District School Board</t>
  </si>
  <si>
    <t>Peterborough Victoria Northumberland and Clarington Catholic District School Board</t>
  </si>
  <si>
    <t>Rainbow District School Board</t>
  </si>
  <si>
    <t>Rainy River District School Board</t>
  </si>
  <si>
    <t>Renfrew County Catholic District School Board</t>
  </si>
  <si>
    <t>Renfrew County District School Board</t>
  </si>
  <si>
    <t>Simcoe County District School Board</t>
  </si>
  <si>
    <t>Simcoe Muskoka Catholic District School Board</t>
  </si>
  <si>
    <t>St. Clair Catholic District School Board</t>
  </si>
  <si>
    <t>Sudbury Catholic District School Board</t>
  </si>
  <si>
    <t>Superior North Catholic District School Board</t>
  </si>
  <si>
    <t>Superior-Greenstone District School Board</t>
  </si>
  <si>
    <t>Thames Valley District School Board</t>
  </si>
  <si>
    <t>Thunder Bay Catholic District School Board</t>
  </si>
  <si>
    <t>Toronto Catholic District School Board</t>
  </si>
  <si>
    <t>Toronto District School Board</t>
  </si>
  <si>
    <t>Trillium Lakelands District School Board</t>
  </si>
  <si>
    <t>Upper Canada District School Board</t>
  </si>
  <si>
    <t>Upper Grand District School Board</t>
  </si>
  <si>
    <t>Waterloo Catholic District School Board</t>
  </si>
  <si>
    <t>Waterloo Region District School Board</t>
  </si>
  <si>
    <t>Wellington Catholic District School Board</t>
  </si>
  <si>
    <t>Windsor-Essex Catholic District School Board</t>
  </si>
  <si>
    <t>York Catholic District School Board</t>
  </si>
  <si>
    <t>York Region District School Board</t>
  </si>
  <si>
    <t>Y0</t>
  </si>
  <si>
    <t>Y1</t>
  </si>
  <si>
    <t>Y2</t>
  </si>
  <si>
    <t>Y3</t>
  </si>
  <si>
    <t>Y4</t>
  </si>
  <si>
    <t>Conseil des écoles publiques de l’Est de l’Ontario</t>
  </si>
  <si>
    <t>Conseil scolaire de district catholique de l’Est ontarien</t>
  </si>
  <si>
    <t>Conseil scolaire de district catholique du Centre-Est de l’Ontario</t>
  </si>
  <si>
    <t>Conseil scolaire de district du Nord-Est de l’Ontario</t>
  </si>
  <si>
    <t>DSB Name</t>
  </si>
  <si>
    <t>EFIS CODE</t>
  </si>
  <si>
    <t>Index</t>
  </si>
  <si>
    <t>DSB #</t>
  </si>
  <si>
    <t>Language</t>
  </si>
  <si>
    <t>File Prefix</t>
  </si>
  <si>
    <t>Special Characters</t>
  </si>
  <si>
    <t>Algoma DSB</t>
  </si>
  <si>
    <t>B28010</t>
  </si>
  <si>
    <t>E</t>
  </si>
  <si>
    <t>N</t>
  </si>
  <si>
    <t>Algonquin &amp; Lakeshore Cath DSB</t>
  </si>
  <si>
    <t>B67202</t>
  </si>
  <si>
    <t>Avon Maitland DSB</t>
  </si>
  <si>
    <t>B66010</t>
  </si>
  <si>
    <t>Bluewater DSB</t>
  </si>
  <si>
    <t>B66001</t>
  </si>
  <si>
    <t>Brant Haldimand Norfolk CDSB</t>
  </si>
  <si>
    <t>B67164</t>
  </si>
  <si>
    <t>Bruce-Grey Catholic DSB</t>
  </si>
  <si>
    <t>B67008</t>
  </si>
  <si>
    <t>CEP de l'Est de l'Ontario</t>
  </si>
  <si>
    <t>B66311</t>
  </si>
  <si>
    <t>F</t>
  </si>
  <si>
    <t>CSC MonAvenir</t>
  </si>
  <si>
    <t>B67318</t>
  </si>
  <si>
    <t>CSC Providence</t>
  </si>
  <si>
    <t>B67300</t>
  </si>
  <si>
    <t>CSD cath. Centre-Est de l'Ont.</t>
  </si>
  <si>
    <t>B67334</t>
  </si>
  <si>
    <t>CSD cath. de l'Est ontarien</t>
  </si>
  <si>
    <t>B67326</t>
  </si>
  <si>
    <t>CSD cath. des Aurores boréales</t>
  </si>
  <si>
    <t>B29130</t>
  </si>
  <si>
    <t>Y</t>
  </si>
  <si>
    <t>CSD cath. des Grandes Rivières</t>
  </si>
  <si>
    <t>B29106</t>
  </si>
  <si>
    <t>CSD cath. du Nouvel-Ontario</t>
  </si>
  <si>
    <t>B29122</t>
  </si>
  <si>
    <t>CSD catholique Franco-Nord</t>
  </si>
  <si>
    <t>B29114</t>
  </si>
  <si>
    <t>CSP du Nord-Est de l'Ontario</t>
  </si>
  <si>
    <t>B28100</t>
  </si>
  <si>
    <t>CSP du Grand Nord de l'Ontario</t>
  </si>
  <si>
    <t>B28118</t>
  </si>
  <si>
    <t>Cath DSB of Eastern Ontario</t>
  </si>
  <si>
    <t>B67172</t>
  </si>
  <si>
    <t>B66303</t>
  </si>
  <si>
    <t>DSB Ontario North East</t>
  </si>
  <si>
    <t>B28002</t>
  </si>
  <si>
    <t>DSB of Niagara</t>
  </si>
  <si>
    <t>B66150</t>
  </si>
  <si>
    <t>Dufferin-Peel Catholic DSB</t>
  </si>
  <si>
    <t>B67083</t>
  </si>
  <si>
    <t>Durham Catholic DSB</t>
  </si>
  <si>
    <t>B67105</t>
  </si>
  <si>
    <t>Durham DSB</t>
  </si>
  <si>
    <t>B66060</t>
  </si>
  <si>
    <t>Grand Erie DSB</t>
  </si>
  <si>
    <t>B66168</t>
  </si>
  <si>
    <t>Greater Essex County DSB</t>
  </si>
  <si>
    <t>B66028</t>
  </si>
  <si>
    <t>Halton Catholic DSB</t>
  </si>
  <si>
    <t>B67113</t>
  </si>
  <si>
    <t>Halton DSB</t>
  </si>
  <si>
    <t>B66133</t>
  </si>
  <si>
    <t>Hamilton-Wentworth Cath DSB</t>
  </si>
  <si>
    <t>B67121</t>
  </si>
  <si>
    <t>Hamilton-Wentworth DSB</t>
  </si>
  <si>
    <t>B66141</t>
  </si>
  <si>
    <t>Hastings &amp; Prince Edward DSB</t>
  </si>
  <si>
    <t>B66222</t>
  </si>
  <si>
    <t>Huron-Perth Catholic DSB</t>
  </si>
  <si>
    <t>B67016</t>
  </si>
  <si>
    <t>Huron-Superior Catholic DSB</t>
  </si>
  <si>
    <t>B29025</t>
  </si>
  <si>
    <t>Kawartha Pine Ridge DSB</t>
  </si>
  <si>
    <t>B66079</t>
  </si>
  <si>
    <t>Keewatin-Patricia DSB</t>
  </si>
  <si>
    <t>B28045</t>
  </si>
  <si>
    <t>Kenora Catholic DSB</t>
  </si>
  <si>
    <t>B29050</t>
  </si>
  <si>
    <t>Lakehead DSB</t>
  </si>
  <si>
    <t>B28061</t>
  </si>
  <si>
    <t>Lambton Kent DSB</t>
  </si>
  <si>
    <t>B66036</t>
  </si>
  <si>
    <t>Limestone DSB</t>
  </si>
  <si>
    <t>B66206</t>
  </si>
  <si>
    <t>London Dist. Catholic School</t>
  </si>
  <si>
    <t>B67032</t>
  </si>
  <si>
    <t>Near North DSB</t>
  </si>
  <si>
    <t>B28037</t>
  </si>
  <si>
    <t>Niagara Catholic DSB</t>
  </si>
  <si>
    <t>B67156</t>
  </si>
  <si>
    <t>Nipissing-Parry Sound Cath DSB</t>
  </si>
  <si>
    <t>B29017</t>
  </si>
  <si>
    <t>Northeastern Catholic DSB</t>
  </si>
  <si>
    <t>B29009</t>
  </si>
  <si>
    <t>Northwest Catholic DSB</t>
  </si>
  <si>
    <t>B29041</t>
  </si>
  <si>
    <t>Ottawa Catholic DSB</t>
  </si>
  <si>
    <t>B67180</t>
  </si>
  <si>
    <t>Ottawa-Carleton DSB</t>
  </si>
  <si>
    <t>B66184</t>
  </si>
  <si>
    <t>PVNC Catholic DSB</t>
  </si>
  <si>
    <t>B67067</t>
  </si>
  <si>
    <t>Peel DSB</t>
  </si>
  <si>
    <t>B66125</t>
  </si>
  <si>
    <t>Rainbow DSB</t>
  </si>
  <si>
    <t>B28029</t>
  </si>
  <si>
    <t>Rainy River DSB</t>
  </si>
  <si>
    <t>B28053</t>
  </si>
  <si>
    <t>Renfrew County Catholic DSB</t>
  </si>
  <si>
    <t>B67199</t>
  </si>
  <si>
    <t>Renfrew County DSB</t>
  </si>
  <si>
    <t>B66214</t>
  </si>
  <si>
    <t>Simcoe County DSB</t>
  </si>
  <si>
    <t>B66109</t>
  </si>
  <si>
    <t>Simcoe Muskoka Catholic DSB</t>
  </si>
  <si>
    <t>B67091</t>
  </si>
  <si>
    <t>St. Clair Catholic DSB</t>
  </si>
  <si>
    <t>B67040</t>
  </si>
  <si>
    <t>Sudbury Catholic DSB</t>
  </si>
  <si>
    <t>B29033</t>
  </si>
  <si>
    <t>Superior North Catholic DSB</t>
  </si>
  <si>
    <t>B29076</t>
  </si>
  <si>
    <t>Superior-Greenstone DSB</t>
  </si>
  <si>
    <t>B28070</t>
  </si>
  <si>
    <t>Thames Valley DSB</t>
  </si>
  <si>
    <t>B66044</t>
  </si>
  <si>
    <t>Thunder Bay Catholic DSB</t>
  </si>
  <si>
    <t>B29068</t>
  </si>
  <si>
    <t>Toronto Catholic DSB</t>
  </si>
  <si>
    <t>B67059</t>
  </si>
  <si>
    <t>Toronto DSB</t>
  </si>
  <si>
    <t>B66052</t>
  </si>
  <si>
    <t>Trillium Lakelands DSB</t>
  </si>
  <si>
    <t>B66087</t>
  </si>
  <si>
    <t>Upper Canada DSB</t>
  </si>
  <si>
    <t>B66192</t>
  </si>
  <si>
    <t>Upper Grand DSB</t>
  </si>
  <si>
    <t>B66117</t>
  </si>
  <si>
    <t>Waterloo Catholic DSB</t>
  </si>
  <si>
    <t>B67148</t>
  </si>
  <si>
    <t>Waterloo Region DSB</t>
  </si>
  <si>
    <t>B66176</t>
  </si>
  <si>
    <t>Wellington Catholic DSB</t>
  </si>
  <si>
    <t>B67130</t>
  </si>
  <si>
    <t>Windsor-Essex Catholic DSB</t>
  </si>
  <si>
    <t>B67024</t>
  </si>
  <si>
    <t>York Catholic DSB</t>
  </si>
  <si>
    <t>B67075</t>
  </si>
  <si>
    <t>York Region DSB</t>
  </si>
  <si>
    <t>B66095</t>
  </si>
  <si>
    <t>EFIS NAMING CONVENTIONS: DSB FILES</t>
  </si>
  <si>
    <t>CHECK Index</t>
  </si>
  <si>
    <t>CHECK Brdno</t>
  </si>
  <si>
    <t>2025-26</t>
  </si>
  <si>
    <t>Ministère de l’Éducation</t>
  </si>
  <si>
    <t>Modèle Prévisions des effectifs dans le cadre du financement principal de l’éducation 2026-2027</t>
  </si>
  <si>
    <t>Nom du conseil :</t>
  </si>
  <si>
    <t>Numéro du conseil :</t>
  </si>
  <si>
    <t>a) les élèves qui sont tenus de payer des frais de scolarité conformément au paragraphe 49(6) de la Loi sur l'éducation</t>
  </si>
  <si>
    <t>b) les élèves dont les parents ou les tuteurs ne résident pas en Ontario</t>
  </si>
  <si>
    <t>(i) et qui n’ont pas été comptés comme élève du conseil aux fins du règlement sur les subventions de l’année précédente, ou</t>
  </si>
  <si>
    <t>(ii) et qui fréquentent l’école seulement en ligne ou à distance</t>
  </si>
  <si>
    <t>c) les élèves dont les droits de scolarité sont payés par la Couronne du chef du Canada, une bande, un conseil de bande ou une administration scolaire</t>
  </si>
  <si>
    <t>Élèves du conseil (Calcul de l’effectif quotidien moyen du Règlement sur le Financement principal de l’éducation (anciennement Subventions pour les besoins des élèves) :</t>
  </si>
  <si>
    <t>Veuillez consulter le règlement pour l’année spécifique ainsi que la Loi sur l’éducation pour plus de détails.</t>
  </si>
  <si>
    <t>L’EQM pour la formation continue, les crédits excédentaires, les cours d’été et les cours de jour pour adultes doit être exclu du formulaire.</t>
  </si>
  <si>
    <t>PERSONNE-RESSOURCE PRINCIPALE</t>
  </si>
  <si>
    <t>Nom :</t>
  </si>
  <si>
    <t>Courriel :</t>
  </si>
  <si>
    <t>Téléphone :</t>
  </si>
  <si>
    <t>Nom du fichier :</t>
  </si>
  <si>
    <t>Attention: Error / Attention : Erreur</t>
  </si>
  <si>
    <t>Board name / Nom du conseil</t>
  </si>
  <si>
    <t>EFFECTIF DE JOUR</t>
  </si>
  <si>
    <t>Élèves du conseil de moins de 21 ans</t>
  </si>
  <si>
    <t>Nombre total d’élèves (au 31 octobre)</t>
  </si>
  <si>
    <t>Maternelle</t>
  </si>
  <si>
    <t>Jardin d’enfants</t>
  </si>
  <si>
    <t>Effectif quotidien moyen</t>
  </si>
  <si>
    <t>De la 1re à la 3e année</t>
  </si>
  <si>
    <t>De la 4e à la 6e année</t>
  </si>
  <si>
    <t>De la 7e à la 8e année</t>
  </si>
  <si>
    <t>De la 4e à la 8e année</t>
  </si>
  <si>
    <t>Total élémentaire</t>
  </si>
  <si>
    <t>Total secondaire (incluant l’EQM pour les études personnelles)</t>
  </si>
  <si>
    <t>Nombre total pour les écoles de jour</t>
  </si>
  <si>
    <t>Les titres de colonne de cette feuille de calcul sont dans les rangées 2, 3, 7, 18 et 20. Ils couvrent les cellules B3, B7, B18, et D20 à H20. Les données couvrent les cellules A2 et A4 à H34. De l’information figure dans chacune des cellules suivantes : A4 à C5 (sauf la colonne B), D4 à D16 (sauf la cellule D5 et D7), B8 à B10, A12 à C12 (sauf la cellule B12), B19, A21 à A23, et A25 à B34. Les cellules suivantes contiennent des champs de saisie : C4, C8 à C10, D22 à H23, D26 à H30, et D33 à H33. Si vous utilisez un lecteur d’écran JAWS, vous pouvez appuyer Ctrl + Shift + Apostrophe pour la liste de commentaires et leurs cellules dans la feuille de travail. Appuyez sur la touche Entrée dans le commentaire auquel vous souhaitez accéder ou sur la touche d’échappement une fois que vous avez lu le commentaire de la cellule. Vous êtes maintenant de retour au classeur. Notez bien qu’aucune commande de clavier de JAWS ne permet de relire les commentaires ou de lire les commentaires une fois que vous êtes dans une cellule. Vous devez utiliser la fonction de liste pour les commentaires afin de pouvoir les lire si vous utilisez le lecteur d’écran JAWS.</t>
  </si>
  <si>
    <t>Veuillez saisir les données dans les cellules blanches (les cellules jaunes sont protégées). Veuillez saisir toutes les données relatives à l’EQM avec deux décimales.</t>
  </si>
  <si>
    <t>Les élèves du conseil scolaire sont ceux qui sont inscrits dans des écoles qui relèvent du conseil à l’exception :</t>
  </si>
  <si>
    <t>Les effectifs de 2025-2026 doivent correspondre aux nombres à soumettre pour les prévisions budgétaires révisées 2025-2026.</t>
  </si>
  <si>
    <t>2026-2027 Prévisions des effectifs dans le cadre du financement principal de l’éducation</t>
  </si>
  <si>
    <t>Fin de la feuille de calcul</t>
  </si>
  <si>
    <t>2026-27</t>
  </si>
  <si>
    <t>2027-28</t>
  </si>
  <si>
    <t>2028-29</t>
  </si>
  <si>
    <t>2029-30</t>
  </si>
  <si>
    <t>Column1</t>
  </si>
  <si>
    <t>Column2</t>
  </si>
  <si>
    <t>Column3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</si>
</sst>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
  </numFmts>
  <fonts count="16" x14ac:knownFonts="1">
    <font>
      <sz val="11"/>
      <color theme="1"/>
      <name val="Calibri"/>
      <family val="2"/>
      <scheme val="minor"/>
    </font>
    <font>
      <b/>
      <sz val="14"/>
      <color theme="1"/>
      <name val="Calibri"/>
      <family val="2"/>
      <scheme val="minor"/>
    </font>
    <font>
      <sz val="11"/>
      <color theme="1"/>
      <name val="Arial"/>
      <family val="2"/>
    </font>
    <font>
      <b/>
      <sz val="12"/>
      <color theme="1"/>
      <name val="Arial"/>
      <family val="2"/>
    </font>
    <font>
      <b/>
      <sz val="11"/>
      <color theme="1"/>
      <name val="Arial"/>
      <family val="2"/>
    </font>
    <font>
      <u/>
      <sz val="11"/>
      <color theme="1"/>
      <name val="Arial"/>
      <family val="2"/>
    </font>
    <font>
      <b/>
      <u/>
      <sz val="12"/>
      <color theme="1"/>
      <name val="Arial"/>
      <family val="2"/>
    </font>
    <font>
      <sz val="11"/>
      <color rgb="FFBFBFBF"/>
      <name val="Calibri"/>
      <family val="2"/>
      <scheme val="minor"/>
    </font>
    <font>
      <sz val="11"/>
      <color theme="1"/>
      <name val="Calibri"/>
      <family val="2"/>
      <scheme val="minor"/>
    </font>
    <font>
      <b/>
      <u/>
      <sz val="9"/>
      <color theme="1"/>
      <name val="Arial"/>
      <family val="2"/>
    </font>
    <font>
      <sz val="9"/>
      <color theme="1"/>
      <name val="Arial"/>
      <family val="2"/>
    </font>
    <font>
      <b/>
      <sz val="9"/>
      <color theme="1"/>
      <name val="Arial"/>
      <family val="2"/>
    </font>
    <font>
      <b/>
      <sz val="11"/>
      <name val="Arial"/>
      <family val="2"/>
    </font>
    <font>
      <sz val="11"/>
      <color rgb="FFFF0000"/>
      <name val="Arial"/>
      <family val="2"/>
    </font>
    <font>
      <sz val="11"/>
      <name val="Arial"/>
      <family val="2"/>
    </font>
    <font>
      <sz val="11"/>
      <color rgb="FFBFBFBF"/>
      <name val="Arial"/>
      <family val="2"/>
    </font>
  </fonts>
  <fills count="7">
    <fill>
      <patternFill patternType="none"/>
    </fill>
    <fill>
      <patternFill patternType="gray125"/>
    </fill>
    <fill>
      <patternFill patternType="solid">
        <fgColor rgb="FFFFFFCC"/>
        <bgColor indexed="64"/>
      </patternFill>
    </fill>
    <fill>
      <patternFill patternType="solid">
        <fgColor rgb="FFC0C0C0"/>
        <bgColor indexed="64"/>
      </patternFill>
    </fill>
    <fill>
      <patternFill patternType="solid">
        <fgColor rgb="FFFFFF00"/>
        <bgColor indexed="64"/>
      </patternFill>
    </fill>
    <fill>
      <patternFill patternType="solid">
        <fgColor theme="4" tint="0.59999389629810485"/>
        <bgColor indexed="64"/>
      </patternFill>
    </fill>
    <fill>
      <patternFill patternType="solid">
        <fgColor theme="0" tint="-0.249977111117893"/>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s>
  <cellStyleXfs count="2">
    <xf numFmtId="0" fontId="0" fillId="0" borderId="0"/>
    <xf numFmtId="43" fontId="8" fillId="0" borderId="0" applyFont="0" applyFill="0" applyBorder="0" applyAlignment="0" applyProtection="0"/>
  </cellStyleXfs>
  <cellXfs count="42">
    <xf numFmtId="0" fontId="0" fillId="0" borderId="0" xfId="0"/>
    <xf numFmtId="0" fontId="1" fillId="0" borderId="0" xfId="0" applyFont="1"/>
    <xf numFmtId="0" fontId="0" fillId="4" borderId="0" xfId="0" applyFill="1"/>
    <xf numFmtId="0" fontId="2" fillId="0" borderId="0" xfId="0" applyFont="1"/>
    <xf numFmtId="0" fontId="2" fillId="0" borderId="1" xfId="0" applyFont="1" applyBorder="1" applyAlignment="1" applyProtection="1">
      <alignment horizontal="center"/>
      <protection locked="0"/>
    </xf>
    <xf numFmtId="4" fontId="2" fillId="0" borderId="1" xfId="0" applyNumberFormat="1" applyFont="1" applyBorder="1" applyAlignment="1" applyProtection="1">
      <alignment horizontal="right"/>
      <protection locked="0"/>
    </xf>
    <xf numFmtId="0" fontId="9" fillId="0" borderId="0" xfId="0" applyFont="1"/>
    <xf numFmtId="0" fontId="10" fillId="0" borderId="0" xfId="0" applyFont="1"/>
    <xf numFmtId="0" fontId="10" fillId="0" borderId="1" xfId="0" applyFont="1" applyBorder="1"/>
    <xf numFmtId="0" fontId="11" fillId="5" borderId="1" xfId="0" applyFont="1" applyFill="1" applyBorder="1"/>
    <xf numFmtId="43" fontId="0" fillId="0" borderId="0" xfId="1" applyFont="1"/>
    <xf numFmtId="0" fontId="11" fillId="0" borderId="2" xfId="0" applyFont="1" applyBorder="1"/>
    <xf numFmtId="0" fontId="12" fillId="0" borderId="0" xfId="0" applyFont="1"/>
    <xf numFmtId="49" fontId="2" fillId="0" borderId="1" xfId="0" applyNumberFormat="1" applyFont="1" applyBorder="1" applyAlignment="1" applyProtection="1">
      <alignment horizontal="center"/>
      <protection locked="0"/>
    </xf>
    <xf numFmtId="0" fontId="4" fillId="2" borderId="0" xfId="0" applyFont="1" applyFill="1" applyAlignment="1" applyProtection="1">
      <alignment horizontal="center"/>
    </xf>
    <xf numFmtId="0" fontId="4" fillId="2" borderId="0" xfId="0" applyFont="1" applyFill="1" applyProtection="1"/>
    <xf numFmtId="0" fontId="4" fillId="2" borderId="0" xfId="0" applyFont="1" applyFill="1" applyAlignment="1" applyProtection="1">
      <alignment horizontal="left"/>
    </xf>
    <xf numFmtId="0" fontId="2" fillId="2" borderId="0" xfId="0" applyFont="1" applyFill="1" applyProtection="1"/>
    <xf numFmtId="0" fontId="2" fillId="2" borderId="0" xfId="0" applyFont="1" applyFill="1" applyAlignment="1" applyProtection="1">
      <alignment horizontal="center"/>
    </xf>
    <xf numFmtId="4" fontId="4" fillId="2" borderId="1" xfId="0" applyNumberFormat="1" applyFont="1" applyFill="1" applyBorder="1" applyAlignment="1" applyProtection="1">
      <alignment horizontal="right"/>
    </xf>
    <xf numFmtId="0" fontId="2" fillId="2" borderId="0" xfId="0" applyFont="1" applyFill="1" applyBorder="1" applyProtection="1"/>
    <xf numFmtId="0" fontId="7" fillId="6" borderId="0" xfId="0" applyFont="1" applyFill="1" applyAlignment="1" applyProtection="1">
      <alignment vertical="center"/>
    </xf>
    <xf numFmtId="0" fontId="2" fillId="3" borderId="0" xfId="0" applyFont="1" applyFill="1" applyProtection="1"/>
    <xf numFmtId="0" fontId="3" fillId="2" borderId="0" xfId="0" applyFont="1" applyFill="1" applyProtection="1"/>
    <xf numFmtId="0" fontId="12" fillId="2" borderId="0" xfId="0" applyFont="1" applyFill="1" applyProtection="1"/>
    <xf numFmtId="0" fontId="14" fillId="2" borderId="0" xfId="0" applyFont="1" applyFill="1" applyProtection="1"/>
    <xf numFmtId="0" fontId="2" fillId="2" borderId="1" xfId="0" applyFont="1" applyFill="1" applyBorder="1" applyAlignment="1" applyProtection="1">
      <alignment horizontal="center"/>
    </xf>
    <xf numFmtId="0" fontId="5" fillId="2" borderId="0" xfId="0" applyFont="1" applyFill="1" applyProtection="1"/>
    <xf numFmtId="0" fontId="2" fillId="2" borderId="0" xfId="0" applyFont="1" applyFill="1" applyAlignment="1" applyProtection="1">
      <alignment horizontal="right"/>
    </xf>
    <xf numFmtId="0" fontId="12" fillId="2" borderId="0" xfId="0" applyFont="1" applyFill="1" applyAlignment="1" applyProtection="1">
      <alignment wrapText="1"/>
    </xf>
    <xf numFmtId="0" fontId="14" fillId="2" borderId="0" xfId="0" applyFont="1" applyFill="1" applyAlignment="1" applyProtection="1">
      <alignment horizontal="left" indent="2"/>
    </xf>
    <xf numFmtId="0" fontId="2" fillId="2" borderId="0" xfId="0" applyFont="1" applyFill="1" applyAlignment="1" applyProtection="1">
      <alignment wrapText="1"/>
    </xf>
    <xf numFmtId="0" fontId="14" fillId="2" borderId="0" xfId="0" applyFont="1" applyFill="1" applyAlignment="1" applyProtection="1">
      <alignment horizontal="left"/>
    </xf>
    <xf numFmtId="0" fontId="6" fillId="2" borderId="0" xfId="0" applyFont="1" applyFill="1" applyAlignment="1" applyProtection="1">
      <alignment horizontal="left"/>
    </xf>
    <xf numFmtId="0" fontId="4" fillId="2" borderId="0" xfId="0" applyFont="1" applyFill="1" applyAlignment="1" applyProtection="1">
      <alignment horizontal="left" wrapText="1"/>
    </xf>
    <xf numFmtId="164" fontId="2" fillId="2" borderId="0" xfId="0" applyNumberFormat="1" applyFont="1" applyFill="1" applyBorder="1" applyProtection="1"/>
    <xf numFmtId="0" fontId="12" fillId="2" borderId="0" xfId="0" applyFont="1" applyFill="1" applyBorder="1" applyAlignment="1" applyProtection="1">
      <alignment horizontal="center"/>
    </xf>
    <xf numFmtId="0" fontId="4" fillId="2" borderId="0" xfId="0" quotePrefix="1" applyFont="1" applyFill="1" applyAlignment="1" applyProtection="1">
      <alignment horizontal="left"/>
    </xf>
    <xf numFmtId="0" fontId="14" fillId="2" borderId="0" xfId="0" applyFont="1" applyFill="1" applyAlignment="1" applyProtection="1">
      <alignment wrapText="1"/>
    </xf>
    <xf numFmtId="0" fontId="13" fillId="2" borderId="0" xfId="0" applyFont="1" applyFill="1" applyProtection="1"/>
    <xf numFmtId="0" fontId="2" fillId="0" borderId="0" xfId="0" applyFont="1" applyProtection="1"/>
    <xf numFmtId="0" fontId="15" fillId="3" borderId="0" xfId="0" applyFont="1" applyFill="1" applyAlignment="1" applyProtection="1">
      <alignment horizontal="center"/>
    </xf>
  </cellXfs>
  <cellStyles count="2">
    <cellStyle name="Comma" xfId="1" builtinId="3"/>
    <cellStyle name="Normal" xfId="0" builtinId="0"/>
  </cellStyles>
  <dxfs count="10">
    <dxf>
      <font>
        <b/>
        <i val="0"/>
        <strike val="0"/>
        <condense val="0"/>
        <extend val="0"/>
        <outline val="0"/>
        <shadow val="0"/>
        <u val="none"/>
        <vertAlign val="baseline"/>
        <sz val="11"/>
        <color theme="1"/>
        <name val="Arial"/>
        <family val="2"/>
        <scheme val="none"/>
      </font>
      <numFmt numFmtId="4" formatCode="#,##0.00"/>
      <fill>
        <patternFill patternType="solid">
          <fgColor indexed="64"/>
          <bgColor rgb="FFFFFFCC"/>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i val="0"/>
        <strike val="0"/>
        <condense val="0"/>
        <extend val="0"/>
        <outline val="0"/>
        <shadow val="0"/>
        <u val="none"/>
        <vertAlign val="baseline"/>
        <sz val="11"/>
        <color theme="1"/>
        <name val="Arial"/>
        <family val="2"/>
        <scheme val="none"/>
      </font>
      <numFmt numFmtId="4" formatCode="#,##0.00"/>
      <fill>
        <patternFill patternType="solid">
          <fgColor indexed="64"/>
          <bgColor rgb="FFFFFFCC"/>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i val="0"/>
        <strike val="0"/>
        <condense val="0"/>
        <extend val="0"/>
        <outline val="0"/>
        <shadow val="0"/>
        <u val="none"/>
        <vertAlign val="baseline"/>
        <sz val="11"/>
        <color theme="1"/>
        <name val="Arial"/>
        <family val="2"/>
        <scheme val="none"/>
      </font>
      <numFmt numFmtId="4" formatCode="#,##0.00"/>
      <fill>
        <patternFill patternType="solid">
          <fgColor indexed="64"/>
          <bgColor rgb="FFFFFFCC"/>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i val="0"/>
        <strike val="0"/>
        <condense val="0"/>
        <extend val="0"/>
        <outline val="0"/>
        <shadow val="0"/>
        <u val="none"/>
        <vertAlign val="baseline"/>
        <sz val="11"/>
        <color theme="1"/>
        <name val="Arial"/>
        <family val="2"/>
        <scheme val="none"/>
      </font>
      <numFmt numFmtId="4" formatCode="#,##0.00"/>
      <fill>
        <patternFill patternType="solid">
          <fgColor indexed="64"/>
          <bgColor rgb="FFFFFFCC"/>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i val="0"/>
        <strike val="0"/>
        <condense val="0"/>
        <extend val="0"/>
        <outline val="0"/>
        <shadow val="0"/>
        <u val="none"/>
        <vertAlign val="baseline"/>
        <sz val="11"/>
        <color theme="1"/>
        <name val="Arial"/>
        <family val="2"/>
        <scheme val="none"/>
      </font>
      <numFmt numFmtId="4" formatCode="#,##0.00"/>
      <fill>
        <patternFill patternType="solid">
          <fgColor indexed="64"/>
          <bgColor rgb="FFFFFFCC"/>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i val="0"/>
        <strike val="0"/>
        <condense val="0"/>
        <extend val="0"/>
        <outline val="0"/>
        <shadow val="0"/>
        <u val="none"/>
        <vertAlign val="baseline"/>
        <sz val="11"/>
        <color theme="1"/>
        <name val="Arial"/>
        <family val="2"/>
        <scheme val="none"/>
      </font>
      <fill>
        <patternFill patternType="solid">
          <fgColor indexed="64"/>
          <bgColor rgb="FFFFFFCC"/>
        </patternFill>
      </fill>
      <protection locked="1" hidden="0"/>
    </dxf>
    <dxf>
      <font>
        <b/>
        <i val="0"/>
        <strike val="0"/>
        <condense val="0"/>
        <extend val="0"/>
        <outline val="0"/>
        <shadow val="0"/>
        <u val="none"/>
        <vertAlign val="baseline"/>
        <sz val="11"/>
        <color theme="1"/>
        <name val="Arial"/>
        <family val="2"/>
        <scheme val="none"/>
      </font>
      <fill>
        <patternFill patternType="solid">
          <fgColor indexed="64"/>
          <bgColor rgb="FFFFFFCC"/>
        </patternFill>
      </fill>
      <protection locked="1" hidden="0"/>
    </dxf>
    <dxf>
      <font>
        <b/>
        <i val="0"/>
        <strike val="0"/>
        <condense val="0"/>
        <extend val="0"/>
        <outline val="0"/>
        <shadow val="0"/>
        <u val="none"/>
        <vertAlign val="baseline"/>
        <sz val="11"/>
        <color theme="1"/>
        <name val="Arial"/>
        <family val="2"/>
        <scheme val="none"/>
      </font>
      <fill>
        <patternFill patternType="solid">
          <fgColor indexed="64"/>
          <bgColor rgb="FFFFFFCC"/>
        </patternFill>
      </fill>
      <alignment horizontal="center" vertical="bottom" textRotation="0" wrapText="0" indent="0" justifyLastLine="0" shrinkToFit="0" readingOrder="0"/>
      <protection locked="1" hidden="0"/>
    </dxf>
    <dxf>
      <font>
        <b/>
        <i val="0"/>
        <strike val="0"/>
        <condense val="0"/>
        <extend val="0"/>
        <outline val="0"/>
        <shadow val="0"/>
        <u val="none"/>
        <vertAlign val="baseline"/>
        <sz val="11"/>
        <color theme="1"/>
        <name val="Arial"/>
        <family val="2"/>
        <scheme val="none"/>
      </font>
      <fill>
        <patternFill patternType="solid">
          <fgColor indexed="64"/>
          <bgColor rgb="FFFFFFCC"/>
        </patternFill>
      </fill>
      <alignment horizontal="right" vertical="bottom" textRotation="0" wrapText="0" indent="0" justifyLastLine="0" shrinkToFit="0" readingOrder="0"/>
      <protection locked="1" hidden="0"/>
    </dxf>
    <dxf>
      <font>
        <b/>
        <i val="0"/>
        <strike val="0"/>
        <condense val="0"/>
        <extend val="0"/>
        <outline val="0"/>
        <shadow val="0"/>
        <u val="none"/>
        <vertAlign val="baseline"/>
        <sz val="11"/>
        <color auto="1"/>
        <name val="Arial"/>
        <family val="2"/>
        <scheme val="none"/>
      </font>
      <fill>
        <patternFill patternType="solid">
          <fgColor indexed="64"/>
          <bgColor rgb="FFFFFFCC"/>
        </patternFill>
      </fill>
      <alignment horizontal="center" vertical="bottom" textRotation="0" wrapText="0" indent="0" justifyLastLine="0" shrinkToFit="0" readingOrder="0"/>
      <protection locked="1" hidden="0"/>
    </dxf>
  </dxfs>
  <tableStyles count="0" defaultTableStyle="TableStyleMedium2" defaultPivotStyle="PivotStyleLight16"/>
  <colors>
    <mruColors>
      <color rgb="FFFFFFCC"/>
      <color rgb="FFBFBFBF"/>
      <color rgb="FFC0C0C0"/>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B1CEB23-3C6D-4106-852C-A98D5AB78BF1}" name="Effectif_de_jour" displayName="Effectif_de_jour" ref="A20:H34" totalsRowShown="0" headerRowDxfId="9" dataDxfId="8">
  <tableColumns count="8">
    <tableColumn id="1" xr3:uid="{D609BE45-73D3-48E1-845B-E4902867A13C}" name="Column1" dataDxfId="7"/>
    <tableColumn id="2" xr3:uid="{07129329-D180-42A9-8983-E8F0E7BC5B17}" name="Column2" dataDxfId="6"/>
    <tableColumn id="3" xr3:uid="{96164370-1D44-4A77-B75B-C899F8209B4B}" name="Column3" dataDxfId="5"/>
    <tableColumn id="4" xr3:uid="{56CF8AE3-CC83-4E61-B590-DF453F9A9292}" name="2025-26" dataDxfId="4"/>
    <tableColumn id="5" xr3:uid="{DE506322-2F6C-490F-B4AE-7CC82D2A6CC5}" name="2026-27" dataDxfId="3"/>
    <tableColumn id="6" xr3:uid="{5CBFF384-8BCA-479A-8950-257DDD7BDC59}" name="2027-28" dataDxfId="2"/>
    <tableColumn id="7" xr3:uid="{5FF24A70-0D78-4606-BB1B-6D5BF8AC0B15}" name="2028-29" dataDxfId="1"/>
    <tableColumn id="8" xr3:uid="{ACADE41B-7B71-49A9-B36F-70A2B373A206}" name="2029-30" dataDxfId="0"/>
  </tableColumns>
  <tableStyleInfo showFirstColumn="0" showLastColumn="0" showRowStripes="0"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6C7B17-256F-4C27-BAD3-7C2AC07565CE}">
  <sheetPr codeName="Sheet2">
    <tabColor theme="8" tint="0.79998168889431442"/>
    <pageSetUpPr fitToPage="1"/>
  </sheetPr>
  <dimension ref="A1:Q35"/>
  <sheetViews>
    <sheetView tabSelected="1" zoomScale="70" zoomScaleNormal="70" zoomScaleSheetLayoutView="85" workbookViewId="0">
      <selection activeCell="C4" sqref="C4"/>
    </sheetView>
  </sheetViews>
  <sheetFormatPr defaultColWidth="0" defaultRowHeight="14.25" zeroHeight="1" x14ac:dyDescent="0.2"/>
  <cols>
    <col min="1" max="1" width="11.28515625" style="40" customWidth="1"/>
    <col min="2" max="2" width="11.5703125" style="40" customWidth="1"/>
    <col min="3" max="3" width="68.140625" style="40" customWidth="1"/>
    <col min="4" max="8" width="15.85546875" style="40" customWidth="1"/>
    <col min="9" max="9" width="84" style="40" customWidth="1"/>
    <col min="10" max="17" width="0" style="3" hidden="1" customWidth="1"/>
    <col min="18" max="16384" width="9.140625" style="3" hidden="1"/>
  </cols>
  <sheetData>
    <row r="1" spans="1:9" ht="15" x14ac:dyDescent="0.2">
      <c r="A1" s="21" t="s">
        <v>271</v>
      </c>
      <c r="B1" s="22"/>
      <c r="C1" s="22"/>
      <c r="D1" s="22"/>
      <c r="E1" s="22"/>
      <c r="F1" s="22"/>
      <c r="G1" s="22"/>
      <c r="H1" s="22"/>
      <c r="I1" s="22"/>
    </row>
    <row r="2" spans="1:9" ht="15.75" x14ac:dyDescent="0.25">
      <c r="A2" s="23" t="s">
        <v>239</v>
      </c>
      <c r="B2" s="17"/>
      <c r="C2" s="17"/>
      <c r="D2" s="17"/>
      <c r="E2" s="17"/>
      <c r="F2" s="17"/>
      <c r="G2" s="17"/>
      <c r="H2" s="17"/>
      <c r="I2" s="17"/>
    </row>
    <row r="3" spans="1:9" ht="15" x14ac:dyDescent="0.25">
      <c r="A3" s="17"/>
      <c r="B3" s="24" t="s">
        <v>240</v>
      </c>
      <c r="C3" s="24"/>
      <c r="D3" s="17"/>
      <c r="E3" s="17"/>
      <c r="F3" s="17"/>
      <c r="G3" s="17"/>
      <c r="H3" s="17"/>
      <c r="I3" s="17"/>
    </row>
    <row r="4" spans="1:9" ht="15" x14ac:dyDescent="0.25">
      <c r="A4" s="17" t="s">
        <v>241</v>
      </c>
      <c r="B4" s="17"/>
      <c r="C4" s="4" t="s">
        <v>257</v>
      </c>
      <c r="D4" s="24" t="s">
        <v>272</v>
      </c>
      <c r="E4" s="25"/>
      <c r="F4" s="25"/>
      <c r="G4" s="25"/>
      <c r="H4" s="25"/>
      <c r="I4" s="25"/>
    </row>
    <row r="5" spans="1:9" x14ac:dyDescent="0.2">
      <c r="A5" s="17" t="s">
        <v>242</v>
      </c>
      <c r="B5" s="17"/>
      <c r="C5" s="26" t="str">
        <f>INDEX('#PARAM_2026'!$C:$C,MATCH($C$4,'#PARAM_2026'!$D:$D,0))</f>
        <v>Attention: Error / Attention : Erreur</v>
      </c>
      <c r="D5" s="17"/>
      <c r="E5" s="25"/>
      <c r="F5" s="25"/>
      <c r="G5" s="25"/>
      <c r="H5" s="25"/>
      <c r="I5" s="25"/>
    </row>
    <row r="6" spans="1:9" x14ac:dyDescent="0.2">
      <c r="A6" s="17"/>
      <c r="B6" s="17"/>
      <c r="C6" s="17"/>
      <c r="D6" s="17" t="s">
        <v>248</v>
      </c>
      <c r="E6" s="25"/>
      <c r="F6" s="25"/>
      <c r="G6" s="25"/>
      <c r="H6" s="25"/>
      <c r="I6" s="25"/>
    </row>
    <row r="7" spans="1:9" x14ac:dyDescent="0.2">
      <c r="A7" s="17"/>
      <c r="B7" s="27" t="s">
        <v>251</v>
      </c>
      <c r="C7" s="17"/>
      <c r="D7" s="25" t="s">
        <v>273</v>
      </c>
      <c r="E7" s="25"/>
      <c r="F7" s="25"/>
      <c r="G7" s="25"/>
      <c r="H7" s="25"/>
      <c r="I7" s="25"/>
    </row>
    <row r="8" spans="1:9" ht="15" x14ac:dyDescent="0.25">
      <c r="A8" s="17"/>
      <c r="B8" s="28" t="s">
        <v>252</v>
      </c>
      <c r="C8" s="13"/>
      <c r="D8" s="25" t="s">
        <v>243</v>
      </c>
      <c r="E8" s="29"/>
      <c r="F8" s="29"/>
      <c r="G8" s="29"/>
      <c r="H8" s="29"/>
      <c r="I8" s="29"/>
    </row>
    <row r="9" spans="1:9" ht="15" x14ac:dyDescent="0.25">
      <c r="A9" s="17"/>
      <c r="B9" s="28" t="s">
        <v>253</v>
      </c>
      <c r="C9" s="13"/>
      <c r="D9" s="25" t="s">
        <v>244</v>
      </c>
      <c r="E9" s="29"/>
      <c r="F9" s="29"/>
      <c r="G9" s="29"/>
      <c r="H9" s="29"/>
      <c r="I9" s="29"/>
    </row>
    <row r="10" spans="1:9" ht="15" x14ac:dyDescent="0.25">
      <c r="A10" s="17"/>
      <c r="B10" s="28" t="s">
        <v>254</v>
      </c>
      <c r="C10" s="13"/>
      <c r="D10" s="30" t="s">
        <v>245</v>
      </c>
      <c r="E10" s="29"/>
      <c r="F10" s="29"/>
      <c r="G10" s="29"/>
      <c r="H10" s="29"/>
      <c r="I10" s="29"/>
    </row>
    <row r="11" spans="1:9" x14ac:dyDescent="0.2">
      <c r="A11" s="17"/>
      <c r="B11" s="17"/>
      <c r="C11" s="17"/>
      <c r="D11" s="30" t="s">
        <v>246</v>
      </c>
      <c r="E11" s="25"/>
      <c r="F11" s="25"/>
      <c r="G11" s="25"/>
      <c r="H11" s="25"/>
      <c r="I11" s="25"/>
    </row>
    <row r="12" spans="1:9" ht="28.5" x14ac:dyDescent="0.2">
      <c r="A12" s="17" t="s">
        <v>255</v>
      </c>
      <c r="B12" s="17"/>
      <c r="C12" s="31" t="e">
        <f>INDEX('#PARAM_2026'!O:O,MATCH(INDEX('#PARAM_2026'!$B:$B,MATCH($C$4,'#PARAM_2026'!$D:$D,0),1),'#PARAM_2026'!L:L,0),1)</f>
        <v>#N/A</v>
      </c>
      <c r="D12" s="25" t="s">
        <v>247</v>
      </c>
      <c r="E12" s="25"/>
      <c r="F12" s="25"/>
      <c r="G12" s="25"/>
      <c r="H12" s="25"/>
      <c r="I12" s="25"/>
    </row>
    <row r="13" spans="1:9" x14ac:dyDescent="0.2">
      <c r="A13" s="17"/>
      <c r="B13" s="17"/>
      <c r="C13" s="17"/>
      <c r="D13" s="25" t="s">
        <v>249</v>
      </c>
      <c r="E13" s="25"/>
      <c r="F13" s="25"/>
      <c r="G13" s="25"/>
      <c r="H13" s="25"/>
      <c r="I13" s="25"/>
    </row>
    <row r="14" spans="1:9" x14ac:dyDescent="0.2">
      <c r="A14" s="17"/>
      <c r="B14" s="17"/>
      <c r="C14" s="17"/>
      <c r="D14" s="32"/>
      <c r="E14" s="32"/>
      <c r="F14" s="32"/>
      <c r="G14" s="32"/>
      <c r="H14" s="32"/>
      <c r="I14" s="32"/>
    </row>
    <row r="15" spans="1:9" ht="15" x14ac:dyDescent="0.25">
      <c r="A15" s="17"/>
      <c r="B15" s="17"/>
      <c r="C15" s="17"/>
      <c r="D15" s="24" t="s">
        <v>274</v>
      </c>
      <c r="E15" s="24"/>
      <c r="F15" s="24"/>
      <c r="G15" s="24"/>
      <c r="H15" s="24"/>
      <c r="I15" s="24"/>
    </row>
    <row r="16" spans="1:9" ht="15" x14ac:dyDescent="0.25">
      <c r="A16" s="17"/>
      <c r="B16" s="17"/>
      <c r="C16" s="17"/>
      <c r="D16" s="24" t="s">
        <v>250</v>
      </c>
      <c r="E16" s="29"/>
      <c r="F16" s="29"/>
      <c r="G16" s="29"/>
      <c r="H16" s="29"/>
      <c r="I16" s="29"/>
    </row>
    <row r="17" spans="1:9" x14ac:dyDescent="0.2">
      <c r="A17" s="22"/>
      <c r="B17" s="22"/>
      <c r="C17" s="22"/>
      <c r="D17" s="22"/>
      <c r="E17" s="22"/>
      <c r="F17" s="22"/>
      <c r="G17" s="22"/>
      <c r="H17" s="22"/>
      <c r="I17" s="22"/>
    </row>
    <row r="18" spans="1:9" ht="15.75" x14ac:dyDescent="0.25">
      <c r="A18" s="17"/>
      <c r="B18" s="33" t="s">
        <v>258</v>
      </c>
      <c r="C18" s="34"/>
      <c r="D18" s="34"/>
      <c r="E18" s="34"/>
      <c r="F18" s="34"/>
      <c r="G18" s="34"/>
      <c r="H18" s="34"/>
      <c r="I18" s="34"/>
    </row>
    <row r="19" spans="1:9" ht="15" x14ac:dyDescent="0.25">
      <c r="A19" s="20"/>
      <c r="B19" s="16" t="s">
        <v>259</v>
      </c>
      <c r="C19" s="34"/>
      <c r="D19" s="34"/>
      <c r="E19" s="34"/>
      <c r="F19" s="34"/>
      <c r="G19" s="34"/>
      <c r="H19" s="34"/>
      <c r="I19" s="34"/>
    </row>
    <row r="20" spans="1:9" ht="15" x14ac:dyDescent="0.25">
      <c r="A20" s="35" t="s">
        <v>281</v>
      </c>
      <c r="B20" s="35" t="s">
        <v>282</v>
      </c>
      <c r="C20" s="35" t="s">
        <v>283</v>
      </c>
      <c r="D20" s="36" t="s">
        <v>238</v>
      </c>
      <c r="E20" s="36" t="s">
        <v>277</v>
      </c>
      <c r="F20" s="36" t="s">
        <v>278</v>
      </c>
      <c r="G20" s="36" t="s">
        <v>279</v>
      </c>
      <c r="H20" s="36" t="s">
        <v>280</v>
      </c>
      <c r="I20" s="17"/>
    </row>
    <row r="21" spans="1:9" ht="15" x14ac:dyDescent="0.25">
      <c r="A21" s="14">
        <v>1</v>
      </c>
      <c r="B21" s="15" t="s">
        <v>260</v>
      </c>
      <c r="C21" s="37"/>
      <c r="D21" s="17"/>
      <c r="E21" s="17"/>
      <c r="F21" s="17"/>
      <c r="G21" s="17"/>
      <c r="H21" s="17"/>
      <c r="I21" s="17"/>
    </row>
    <row r="22" spans="1:9" x14ac:dyDescent="0.2">
      <c r="A22" s="18">
        <v>1.1000000000000001</v>
      </c>
      <c r="B22" s="17" t="s">
        <v>261</v>
      </c>
      <c r="C22" s="17"/>
      <c r="D22" s="5"/>
      <c r="E22" s="5"/>
      <c r="F22" s="5"/>
      <c r="G22" s="5"/>
      <c r="H22" s="5"/>
      <c r="I22" s="38" t="str">
        <f>IF(AND(ISERROR(FIND(".", D22)),ISERROR(FIND(".", E22)),ISERROR(FIND(".", F22)),ISERROR(FIND(".", G22)),ISERROR(FIND(".", H22))),"","&lt;--- Veuillez noter que les données relatives aux effectifs doivent être des nombres entiers. ")</f>
        <v/>
      </c>
    </row>
    <row r="23" spans="1:9" x14ac:dyDescent="0.2">
      <c r="A23" s="18">
        <v>1.2</v>
      </c>
      <c r="B23" s="17" t="s">
        <v>262</v>
      </c>
      <c r="C23" s="17"/>
      <c r="D23" s="5"/>
      <c r="E23" s="5"/>
      <c r="F23" s="5"/>
      <c r="G23" s="5"/>
      <c r="H23" s="5"/>
      <c r="I23" s="38" t="str">
        <f>IF(AND(ISERROR(FIND(".", D23)),ISERROR(FIND(".", E23)),ISERROR(FIND(".", F23)),ISERROR(FIND(".", G23)),ISERROR(FIND(".", H23))),"","&lt;--- Veuillez noter que les données relatives aux effectifs doivent être des nombres entiers. ")</f>
        <v/>
      </c>
    </row>
    <row r="24" spans="1:9" x14ac:dyDescent="0.2">
      <c r="A24" s="18"/>
      <c r="B24" s="17"/>
      <c r="C24" s="17"/>
      <c r="D24" s="17"/>
      <c r="E24" s="17"/>
      <c r="F24" s="17"/>
      <c r="G24" s="17"/>
      <c r="H24" s="17"/>
      <c r="I24" s="17"/>
    </row>
    <row r="25" spans="1:9" ht="15" x14ac:dyDescent="0.25">
      <c r="A25" s="14">
        <v>2</v>
      </c>
      <c r="B25" s="15" t="s">
        <v>263</v>
      </c>
      <c r="C25" s="15"/>
      <c r="D25" s="17"/>
      <c r="E25" s="17"/>
      <c r="F25" s="17"/>
      <c r="G25" s="17"/>
      <c r="H25" s="17"/>
      <c r="I25" s="17"/>
    </row>
    <row r="26" spans="1:9" x14ac:dyDescent="0.2">
      <c r="A26" s="18">
        <v>2.1</v>
      </c>
      <c r="B26" s="17" t="s">
        <v>261</v>
      </c>
      <c r="C26" s="17"/>
      <c r="D26" s="5"/>
      <c r="E26" s="5"/>
      <c r="F26" s="5"/>
      <c r="G26" s="5"/>
      <c r="H26" s="5"/>
      <c r="I26" s="39"/>
    </row>
    <row r="27" spans="1:9" x14ac:dyDescent="0.2">
      <c r="A27" s="18">
        <v>2.2000000000000002</v>
      </c>
      <c r="B27" s="17" t="s">
        <v>262</v>
      </c>
      <c r="C27" s="17"/>
      <c r="D27" s="5"/>
      <c r="E27" s="5"/>
      <c r="F27" s="5"/>
      <c r="G27" s="5"/>
      <c r="H27" s="5"/>
      <c r="I27" s="17"/>
    </row>
    <row r="28" spans="1:9" x14ac:dyDescent="0.2">
      <c r="A28" s="18">
        <v>2.2999999999999998</v>
      </c>
      <c r="B28" s="17" t="s">
        <v>264</v>
      </c>
      <c r="C28" s="17"/>
      <c r="D28" s="5"/>
      <c r="E28" s="5"/>
      <c r="F28" s="5"/>
      <c r="G28" s="5"/>
      <c r="H28" s="5"/>
      <c r="I28" s="17"/>
    </row>
    <row r="29" spans="1:9" x14ac:dyDescent="0.2">
      <c r="A29" s="18">
        <v>2.4</v>
      </c>
      <c r="B29" s="17" t="s">
        <v>265</v>
      </c>
      <c r="C29" s="17"/>
      <c r="D29" s="5"/>
      <c r="E29" s="5"/>
      <c r="F29" s="5"/>
      <c r="G29" s="5"/>
      <c r="H29" s="5"/>
      <c r="I29" s="17"/>
    </row>
    <row r="30" spans="1:9" x14ac:dyDescent="0.2">
      <c r="A30" s="18">
        <v>2.5</v>
      </c>
      <c r="B30" s="17" t="s">
        <v>266</v>
      </c>
      <c r="C30" s="17"/>
      <c r="D30" s="5"/>
      <c r="E30" s="5"/>
      <c r="F30" s="5"/>
      <c r="G30" s="5"/>
      <c r="H30" s="5"/>
      <c r="I30" s="17"/>
    </row>
    <row r="31" spans="1:9" ht="15" x14ac:dyDescent="0.25">
      <c r="A31" s="14">
        <v>2.6</v>
      </c>
      <c r="B31" s="15" t="s">
        <v>267</v>
      </c>
      <c r="C31" s="15"/>
      <c r="D31" s="19">
        <f>SUM(D29:D30)</f>
        <v>0</v>
      </c>
      <c r="E31" s="19">
        <f>SUM(E29:E30)</f>
        <v>0</v>
      </c>
      <c r="F31" s="19">
        <f>SUM(F29:F30)</f>
        <v>0</v>
      </c>
      <c r="G31" s="19">
        <f>SUM(G29:G30)</f>
        <v>0</v>
      </c>
      <c r="H31" s="19">
        <f>SUM(H29:H30)</f>
        <v>0</v>
      </c>
      <c r="I31" s="17"/>
    </row>
    <row r="32" spans="1:9" ht="15" x14ac:dyDescent="0.25">
      <c r="A32" s="14">
        <v>2.7</v>
      </c>
      <c r="B32" s="15" t="s">
        <v>268</v>
      </c>
      <c r="C32" s="15"/>
      <c r="D32" s="19">
        <f>SUM(D26:D30)</f>
        <v>0</v>
      </c>
      <c r="E32" s="19">
        <f>SUM(E26:E30)</f>
        <v>0</v>
      </c>
      <c r="F32" s="19">
        <f t="shared" ref="F32:H32" si="0">SUM(F26:F30)</f>
        <v>0</v>
      </c>
      <c r="G32" s="19">
        <f t="shared" si="0"/>
        <v>0</v>
      </c>
      <c r="H32" s="19">
        <f t="shared" si="0"/>
        <v>0</v>
      </c>
      <c r="I32" s="17"/>
    </row>
    <row r="33" spans="1:9" x14ac:dyDescent="0.2">
      <c r="A33" s="18">
        <v>2.8</v>
      </c>
      <c r="B33" s="17" t="s">
        <v>269</v>
      </c>
      <c r="C33" s="17"/>
      <c r="D33" s="5"/>
      <c r="E33" s="5"/>
      <c r="F33" s="5"/>
      <c r="G33" s="5"/>
      <c r="H33" s="5"/>
      <c r="I33" s="17"/>
    </row>
    <row r="34" spans="1:9" ht="15" x14ac:dyDescent="0.25">
      <c r="A34" s="14">
        <v>2.9</v>
      </c>
      <c r="B34" s="15" t="s">
        <v>270</v>
      </c>
      <c r="C34" s="15"/>
      <c r="D34" s="19">
        <f>SUM(D32:D33)</f>
        <v>0</v>
      </c>
      <c r="E34" s="19">
        <f t="shared" ref="E34:H34" si="1">SUM(E32:E33)</f>
        <v>0</v>
      </c>
      <c r="F34" s="19">
        <f t="shared" si="1"/>
        <v>0</v>
      </c>
      <c r="G34" s="19">
        <f t="shared" si="1"/>
        <v>0</v>
      </c>
      <c r="H34" s="19">
        <f t="shared" si="1"/>
        <v>0</v>
      </c>
      <c r="I34" s="17"/>
    </row>
    <row r="35" spans="1:9" x14ac:dyDescent="0.2">
      <c r="A35" s="41" t="s">
        <v>276</v>
      </c>
      <c r="B35" s="41"/>
      <c r="C35" s="41"/>
      <c r="D35" s="41"/>
      <c r="E35" s="41"/>
      <c r="F35" s="41"/>
      <c r="G35" s="41"/>
      <c r="H35" s="41"/>
      <c r="I35" s="41"/>
    </row>
  </sheetData>
  <sheetProtection algorithmName="SHA-512" hashValue="s95/E3j8XdsoJSPKmU2/hH/bn1VB5Gk+j+BVcmoJXs7Y5jNutmcAi9RTftl0fRRUuxBLtSbZyiAo/Uy/zYjhkw==" saltValue="eCbDhAcJu6n3Nl0VLeYEew==" spinCount="100000" sheet="1" objects="1" scenarios="1"/>
  <mergeCells count="1">
    <mergeCell ref="A35:I35"/>
  </mergeCells>
  <dataValidations count="2">
    <dataValidation type="whole" operator="greaterThanOrEqual" allowBlank="1" showInputMessage="1" showErrorMessage="1" error="Please ensure that the input is whole number and greater than or equal to 0." sqref="D22:H23" xr:uid="{720DF835-5256-4078-8FB9-F0096968CC89}">
      <formula1>0</formula1>
    </dataValidation>
    <dataValidation type="decimal" operator="greaterThanOrEqual" allowBlank="1" showInputMessage="1" showErrorMessage="1" error="Please ensure that the input is greater than or equal to 0." sqref="D26:H30 D33:H33" xr:uid="{EC331063-3F78-46CA-A9F4-84545C16CA7F}">
      <formula1>0</formula1>
    </dataValidation>
  </dataValidations>
  <pageMargins left="0.7" right="0.7" top="0.75" bottom="0.75" header="0.3" footer="0.3"/>
  <pageSetup scale="57" orientation="landscape" r:id="rId1"/>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r:uid="{0029B377-789F-4E73-AA79-3B4FB69100BF}">
          <x14:formula1>
            <xm:f>'#PARAM_2026'!D$2:D$74</xm:f>
          </x14:formula1>
          <xm:sqref>C4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08AA87-1906-4AE0-A3C0-B1CBD2301706}">
  <sheetPr codeName="Sheet1"/>
  <dimension ref="A1:R74"/>
  <sheetViews>
    <sheetView workbookViewId="0">
      <selection activeCell="I9" sqref="I9"/>
    </sheetView>
  </sheetViews>
  <sheetFormatPr defaultRowHeight="15" x14ac:dyDescent="0.25"/>
  <cols>
    <col min="3" max="3" width="9.28515625" customWidth="1"/>
    <col min="4" max="4" width="24.7109375" customWidth="1"/>
    <col min="7" max="9" width="5.28515625" customWidth="1"/>
    <col min="10" max="10" width="34.42578125" customWidth="1"/>
    <col min="15" max="15" width="63.7109375" customWidth="1"/>
    <col min="17" max="18" width="13.42578125" customWidth="1"/>
  </cols>
  <sheetData>
    <row r="1" spans="1:18" ht="18.75" x14ac:dyDescent="0.3">
      <c r="A1" t="s">
        <v>0</v>
      </c>
      <c r="B1" t="s">
        <v>1</v>
      </c>
      <c r="C1" t="s">
        <v>2</v>
      </c>
      <c r="D1" t="s">
        <v>3</v>
      </c>
      <c r="F1" s="1"/>
      <c r="J1" s="6" t="s">
        <v>235</v>
      </c>
      <c r="K1" s="12" t="s">
        <v>275</v>
      </c>
      <c r="L1" s="7"/>
      <c r="M1" s="7"/>
      <c r="N1" s="7"/>
      <c r="O1" s="7"/>
      <c r="P1" s="7"/>
      <c r="Q1" s="7"/>
    </row>
    <row r="2" spans="1:18" x14ac:dyDescent="0.25">
      <c r="C2" t="s">
        <v>256</v>
      </c>
      <c r="D2" t="s">
        <v>257</v>
      </c>
      <c r="E2" t="s">
        <v>72</v>
      </c>
      <c r="F2" s="2" t="s">
        <v>238</v>
      </c>
      <c r="J2" s="9" t="s">
        <v>81</v>
      </c>
      <c r="K2" s="9" t="s">
        <v>82</v>
      </c>
      <c r="L2" s="9" t="s">
        <v>83</v>
      </c>
      <c r="M2" s="9" t="s">
        <v>84</v>
      </c>
      <c r="N2" s="9" t="s">
        <v>85</v>
      </c>
      <c r="O2" s="9" t="s">
        <v>86</v>
      </c>
      <c r="P2" s="9" t="s">
        <v>87</v>
      </c>
      <c r="Q2" s="11" t="s">
        <v>236</v>
      </c>
      <c r="R2" s="11" t="s">
        <v>237</v>
      </c>
    </row>
    <row r="3" spans="1:18" x14ac:dyDescent="0.25">
      <c r="A3">
        <v>2</v>
      </c>
      <c r="B3">
        <v>2</v>
      </c>
      <c r="C3">
        <v>28010</v>
      </c>
      <c r="D3" t="s">
        <v>4</v>
      </c>
      <c r="E3" t="s">
        <v>73</v>
      </c>
      <c r="F3" t="str">
        <f>LEFT(F2,4)+1&amp;"-"&amp;RIGHT(F2,2)+1</f>
        <v>2026-27</v>
      </c>
      <c r="J3" s="8" t="s">
        <v>88</v>
      </c>
      <c r="K3" s="8" t="s">
        <v>89</v>
      </c>
      <c r="L3" s="8">
        <v>2</v>
      </c>
      <c r="M3" s="8">
        <v>2</v>
      </c>
      <c r="N3" s="8" t="s">
        <v>90</v>
      </c>
      <c r="O3" s="8" t="str">
        <f>K3&amp;"_"&amp;J3&amp;"_"&amp;$K$1</f>
        <v>B28010_Algoma DSB_2026-2027 Prévisions des effectifs dans le cadre du financement principal de l’éducation</v>
      </c>
      <c r="P3" s="8" t="s">
        <v>91</v>
      </c>
      <c r="Q3" s="10">
        <f>INDEX(B:B,MATCH(VALUE(RIGHT(K3,5)),C:C,0),1)-L3</f>
        <v>0</v>
      </c>
      <c r="R3" s="10">
        <f>INDEX(C:C,MATCH(L3,B:B,0),1)-VALUE(RIGHT(K3,5))</f>
        <v>0</v>
      </c>
    </row>
    <row r="4" spans="1:18" x14ac:dyDescent="0.25">
      <c r="A4">
        <v>55</v>
      </c>
      <c r="B4">
        <v>60</v>
      </c>
      <c r="C4">
        <v>67202</v>
      </c>
      <c r="D4" t="s">
        <v>5</v>
      </c>
      <c r="E4" t="s">
        <v>74</v>
      </c>
      <c r="F4" t="str">
        <f>LEFT(F3,4)+1&amp;"-"&amp;RIGHT(F3,2)+1</f>
        <v>2027-28</v>
      </c>
      <c r="J4" s="8" t="s">
        <v>92</v>
      </c>
      <c r="K4" s="8" t="s">
        <v>93</v>
      </c>
      <c r="L4" s="8">
        <v>60</v>
      </c>
      <c r="M4" s="8">
        <v>55</v>
      </c>
      <c r="N4" s="8" t="s">
        <v>90</v>
      </c>
      <c r="O4" s="8" t="str">
        <f>K4&amp;"_"&amp;J4&amp;"_"&amp;$K$1</f>
        <v>B67202_Algonquin &amp; Lakeshore Cath DSB_2026-2027 Prévisions des effectifs dans le cadre du financement principal de l’éducation</v>
      </c>
      <c r="P4" s="8" t="s">
        <v>91</v>
      </c>
      <c r="Q4" s="10">
        <f t="shared" ref="Q4:Q67" si="0">INDEX(B:B,MATCH(VALUE(RIGHT(K4,5)),C:C,0),1)-L4</f>
        <v>0</v>
      </c>
      <c r="R4" s="10">
        <f t="shared" ref="R4:R67" si="1">VALUE(RIGHT(K4,5))-INDEX(C:C,MATCH(L4,B:B,0),1)</f>
        <v>0</v>
      </c>
    </row>
    <row r="5" spans="1:18" x14ac:dyDescent="0.25">
      <c r="A5">
        <v>8</v>
      </c>
      <c r="B5">
        <v>10</v>
      </c>
      <c r="C5">
        <v>66010</v>
      </c>
      <c r="D5" t="s">
        <v>6</v>
      </c>
      <c r="E5" t="s">
        <v>75</v>
      </c>
      <c r="F5" t="str">
        <f>LEFT(F4,4)+1&amp;"-"&amp;RIGHT(F4,2)+1</f>
        <v>2028-29</v>
      </c>
      <c r="J5" s="8" t="s">
        <v>94</v>
      </c>
      <c r="K5" s="8" t="s">
        <v>95</v>
      </c>
      <c r="L5" s="8">
        <v>10</v>
      </c>
      <c r="M5" s="8">
        <v>8</v>
      </c>
      <c r="N5" s="8" t="s">
        <v>90</v>
      </c>
      <c r="O5" s="8" t="str">
        <f t="shared" ref="O5:O67" si="2">K5&amp;"_"&amp;J5&amp;"_"&amp;$K$1</f>
        <v>B66010_Avon Maitland DSB_2026-2027 Prévisions des effectifs dans le cadre du financement principal de l’éducation</v>
      </c>
      <c r="P5" s="8" t="s">
        <v>91</v>
      </c>
      <c r="Q5" s="10">
        <f t="shared" si="0"/>
        <v>0</v>
      </c>
      <c r="R5" s="10">
        <f t="shared" si="1"/>
        <v>0</v>
      </c>
    </row>
    <row r="6" spans="1:18" x14ac:dyDescent="0.25">
      <c r="A6">
        <v>7</v>
      </c>
      <c r="B6">
        <v>9</v>
      </c>
      <c r="C6">
        <v>66001</v>
      </c>
      <c r="D6" t="s">
        <v>7</v>
      </c>
      <c r="E6" t="s">
        <v>76</v>
      </c>
      <c r="F6" t="str">
        <f>LEFT(F5,4)+1&amp;"-"&amp;RIGHT(F5,2)+1</f>
        <v>2029-30</v>
      </c>
      <c r="J6" s="8" t="s">
        <v>96</v>
      </c>
      <c r="K6" s="8" t="s">
        <v>97</v>
      </c>
      <c r="L6" s="8">
        <v>9</v>
      </c>
      <c r="M6" s="8">
        <v>7</v>
      </c>
      <c r="N6" s="8" t="s">
        <v>90</v>
      </c>
      <c r="O6" s="8" t="str">
        <f t="shared" si="2"/>
        <v>B66001_Bluewater DSB_2026-2027 Prévisions des effectifs dans le cadre du financement principal de l’éducation</v>
      </c>
      <c r="P6" s="8" t="s">
        <v>91</v>
      </c>
      <c r="Q6" s="10">
        <f t="shared" si="0"/>
        <v>0</v>
      </c>
      <c r="R6" s="10">
        <f t="shared" si="1"/>
        <v>0</v>
      </c>
    </row>
    <row r="7" spans="1:18" x14ac:dyDescent="0.25">
      <c r="A7">
        <v>51</v>
      </c>
      <c r="B7">
        <v>56</v>
      </c>
      <c r="C7">
        <v>67164</v>
      </c>
      <c r="D7" t="s">
        <v>8</v>
      </c>
      <c r="J7" s="8" t="s">
        <v>98</v>
      </c>
      <c r="K7" s="8" t="s">
        <v>99</v>
      </c>
      <c r="L7" s="8">
        <v>56</v>
      </c>
      <c r="M7" s="8">
        <v>51</v>
      </c>
      <c r="N7" s="8" t="s">
        <v>90</v>
      </c>
      <c r="O7" s="8" t="str">
        <f t="shared" si="2"/>
        <v>B67164_Brant Haldimand Norfolk CDSB_2026-2027 Prévisions des effectifs dans le cadre du financement principal de l’éducation</v>
      </c>
      <c r="P7" s="8" t="s">
        <v>91</v>
      </c>
      <c r="Q7" s="10">
        <f t="shared" si="0"/>
        <v>0</v>
      </c>
      <c r="R7" s="10">
        <f t="shared" si="1"/>
        <v>0</v>
      </c>
    </row>
    <row r="8" spans="1:18" x14ac:dyDescent="0.25">
      <c r="A8">
        <v>35</v>
      </c>
      <c r="B8">
        <v>40</v>
      </c>
      <c r="C8">
        <v>67008</v>
      </c>
      <c r="D8" t="s">
        <v>9</v>
      </c>
      <c r="J8" s="8" t="s">
        <v>100</v>
      </c>
      <c r="K8" s="8" t="s">
        <v>101</v>
      </c>
      <c r="L8" s="8">
        <v>40</v>
      </c>
      <c r="M8" s="8">
        <v>35</v>
      </c>
      <c r="N8" s="8" t="s">
        <v>90</v>
      </c>
      <c r="O8" s="8" t="str">
        <f t="shared" si="2"/>
        <v>B67008_Bruce-Grey Catholic DSB_2026-2027 Prévisions des effectifs dans le cadre du financement principal de l’éducation</v>
      </c>
      <c r="P8" s="8" t="s">
        <v>91</v>
      </c>
      <c r="Q8" s="10">
        <f t="shared" si="0"/>
        <v>0</v>
      </c>
      <c r="R8" s="10">
        <f t="shared" si="1"/>
        <v>0</v>
      </c>
    </row>
    <row r="9" spans="1:18" x14ac:dyDescent="0.25">
      <c r="A9">
        <v>52</v>
      </c>
      <c r="B9">
        <v>57</v>
      </c>
      <c r="C9">
        <v>67172</v>
      </c>
      <c r="D9" t="s">
        <v>10</v>
      </c>
      <c r="J9" s="8" t="s">
        <v>102</v>
      </c>
      <c r="K9" s="8" t="s">
        <v>103</v>
      </c>
      <c r="L9" s="8">
        <v>64</v>
      </c>
      <c r="M9" s="8">
        <v>59</v>
      </c>
      <c r="N9" s="8" t="s">
        <v>104</v>
      </c>
      <c r="O9" s="8" t="str">
        <f t="shared" si="2"/>
        <v>B66311_CEP de l'Est de l'Ontario_2026-2027 Prévisions des effectifs dans le cadre du financement principal de l’éducation</v>
      </c>
      <c r="P9" s="8" t="s">
        <v>91</v>
      </c>
      <c r="Q9" s="10">
        <f t="shared" si="0"/>
        <v>0</v>
      </c>
      <c r="R9" s="10">
        <f t="shared" si="1"/>
        <v>0</v>
      </c>
    </row>
    <row r="10" spans="1:18" x14ac:dyDescent="0.25">
      <c r="A10">
        <v>58</v>
      </c>
      <c r="B10">
        <v>63</v>
      </c>
      <c r="C10">
        <v>66303</v>
      </c>
      <c r="D10" t="s">
        <v>11</v>
      </c>
      <c r="J10" s="8" t="s">
        <v>105</v>
      </c>
      <c r="K10" s="8" t="s">
        <v>106</v>
      </c>
      <c r="L10" s="8">
        <v>70</v>
      </c>
      <c r="M10" s="8">
        <v>64</v>
      </c>
      <c r="N10" s="8" t="s">
        <v>104</v>
      </c>
      <c r="O10" s="8" t="str">
        <f t="shared" si="2"/>
        <v>B67318_CSC MonAvenir_2026-2027 Prévisions des effectifs dans le cadre du financement principal de l’éducation</v>
      </c>
      <c r="P10" s="8" t="s">
        <v>91</v>
      </c>
      <c r="Q10" s="10">
        <f t="shared" si="0"/>
        <v>0</v>
      </c>
      <c r="R10" s="10">
        <f t="shared" si="1"/>
        <v>0</v>
      </c>
    </row>
    <row r="11" spans="1:18" x14ac:dyDescent="0.25">
      <c r="A11">
        <v>64</v>
      </c>
      <c r="B11">
        <v>70</v>
      </c>
      <c r="C11">
        <v>67318</v>
      </c>
      <c r="D11" t="s">
        <v>12</v>
      </c>
      <c r="J11" s="8" t="s">
        <v>107</v>
      </c>
      <c r="K11" s="8" t="s">
        <v>108</v>
      </c>
      <c r="L11" s="8">
        <v>69</v>
      </c>
      <c r="M11" s="8">
        <v>63</v>
      </c>
      <c r="N11" s="8" t="s">
        <v>104</v>
      </c>
      <c r="O11" s="8" t="str">
        <f t="shared" si="2"/>
        <v>B67300_CSC Providence_2026-2027 Prévisions des effectifs dans le cadre du financement principal de l’éducation</v>
      </c>
      <c r="P11" s="8" t="s">
        <v>91</v>
      </c>
      <c r="Q11" s="10">
        <f t="shared" si="0"/>
        <v>0</v>
      </c>
      <c r="R11" s="10">
        <f t="shared" si="1"/>
        <v>0</v>
      </c>
    </row>
    <row r="12" spans="1:18" x14ac:dyDescent="0.25">
      <c r="A12">
        <v>65</v>
      </c>
      <c r="B12">
        <v>71</v>
      </c>
      <c r="C12">
        <v>67326</v>
      </c>
      <c r="D12" t="s">
        <v>78</v>
      </c>
      <c r="J12" s="8" t="s">
        <v>109</v>
      </c>
      <c r="K12" s="8" t="s">
        <v>110</v>
      </c>
      <c r="L12" s="8">
        <v>72</v>
      </c>
      <c r="M12" s="8">
        <v>66</v>
      </c>
      <c r="N12" s="8" t="s">
        <v>104</v>
      </c>
      <c r="O12" s="8" t="str">
        <f t="shared" si="2"/>
        <v>B67334_CSD cath. Centre-Est de l'Ont._2026-2027 Prévisions des effectifs dans le cadre du financement principal de l’éducation</v>
      </c>
      <c r="P12" s="8" t="s">
        <v>91</v>
      </c>
      <c r="Q12" s="10">
        <f t="shared" si="0"/>
        <v>0</v>
      </c>
      <c r="R12" s="10">
        <f t="shared" si="1"/>
        <v>0</v>
      </c>
    </row>
    <row r="13" spans="1:18" x14ac:dyDescent="0.25">
      <c r="A13">
        <v>62</v>
      </c>
      <c r="B13">
        <v>68</v>
      </c>
      <c r="C13">
        <v>29130</v>
      </c>
      <c r="D13" t="s">
        <v>13</v>
      </c>
      <c r="J13" s="8" t="s">
        <v>111</v>
      </c>
      <c r="K13" s="8" t="s">
        <v>112</v>
      </c>
      <c r="L13" s="8">
        <v>71</v>
      </c>
      <c r="M13" s="8">
        <v>65</v>
      </c>
      <c r="N13" s="8" t="s">
        <v>104</v>
      </c>
      <c r="O13" s="8" t="str">
        <f t="shared" si="2"/>
        <v>B67326_CSD cath. de l'Est ontarien_2026-2027 Prévisions des effectifs dans le cadre du financement principal de l’éducation</v>
      </c>
      <c r="P13" s="8" t="s">
        <v>91</v>
      </c>
      <c r="Q13" s="10">
        <f t="shared" si="0"/>
        <v>0</v>
      </c>
      <c r="R13" s="10">
        <f t="shared" si="1"/>
        <v>0</v>
      </c>
    </row>
    <row r="14" spans="1:18" x14ac:dyDescent="0.25">
      <c r="A14">
        <v>60.1</v>
      </c>
      <c r="B14">
        <v>65</v>
      </c>
      <c r="C14">
        <v>29106</v>
      </c>
      <c r="D14" t="s">
        <v>14</v>
      </c>
      <c r="J14" s="8" t="s">
        <v>113</v>
      </c>
      <c r="K14" s="8" t="s">
        <v>114</v>
      </c>
      <c r="L14" s="8">
        <v>68</v>
      </c>
      <c r="M14" s="8">
        <v>62</v>
      </c>
      <c r="N14" s="8" t="s">
        <v>104</v>
      </c>
      <c r="O14" s="8" t="str">
        <f t="shared" si="2"/>
        <v>B29130_CSD cath. des Aurores boréales_2026-2027 Prévisions des effectifs dans le cadre du financement principal de l’éducation</v>
      </c>
      <c r="P14" s="8" t="s">
        <v>115</v>
      </c>
      <c r="Q14" s="10">
        <f t="shared" si="0"/>
        <v>0</v>
      </c>
      <c r="R14" s="10">
        <f t="shared" si="1"/>
        <v>0</v>
      </c>
    </row>
    <row r="15" spans="1:18" x14ac:dyDescent="0.25">
      <c r="A15">
        <v>66</v>
      </c>
      <c r="B15">
        <v>72</v>
      </c>
      <c r="C15">
        <v>67334</v>
      </c>
      <c r="D15" t="s">
        <v>79</v>
      </c>
      <c r="J15" s="8" t="s">
        <v>116</v>
      </c>
      <c r="K15" s="8" t="s">
        <v>117</v>
      </c>
      <c r="L15" s="8">
        <v>65</v>
      </c>
      <c r="M15" s="8">
        <v>60.1</v>
      </c>
      <c r="N15" s="8" t="s">
        <v>104</v>
      </c>
      <c r="O15" s="8" t="str">
        <f t="shared" si="2"/>
        <v>B29106_CSD cath. des Grandes Rivières_2026-2027 Prévisions des effectifs dans le cadre du financement principal de l’éducation</v>
      </c>
      <c r="P15" s="8" t="s">
        <v>115</v>
      </c>
      <c r="Q15" s="10">
        <f t="shared" si="0"/>
        <v>0</v>
      </c>
      <c r="R15" s="10">
        <f t="shared" si="1"/>
        <v>0</v>
      </c>
    </row>
    <row r="16" spans="1:18" x14ac:dyDescent="0.25">
      <c r="A16">
        <v>61</v>
      </c>
      <c r="B16">
        <v>67</v>
      </c>
      <c r="C16">
        <v>29122</v>
      </c>
      <c r="D16" t="s">
        <v>15</v>
      </c>
      <c r="J16" s="8" t="s">
        <v>118</v>
      </c>
      <c r="K16" s="8" t="s">
        <v>119</v>
      </c>
      <c r="L16" s="8">
        <v>67</v>
      </c>
      <c r="M16" s="8">
        <v>61</v>
      </c>
      <c r="N16" s="8" t="s">
        <v>104</v>
      </c>
      <c r="O16" s="8" t="str">
        <f t="shared" si="2"/>
        <v>B29122_CSD cath. du Nouvel-Ontario_2026-2027 Prévisions des effectifs dans le cadre du financement principal de l’éducation</v>
      </c>
      <c r="P16" s="8" t="s">
        <v>91</v>
      </c>
      <c r="Q16" s="10">
        <f t="shared" si="0"/>
        <v>0</v>
      </c>
      <c r="R16" s="10">
        <f t="shared" si="1"/>
        <v>0</v>
      </c>
    </row>
    <row r="17" spans="1:18" x14ac:dyDescent="0.25">
      <c r="A17">
        <v>60.2</v>
      </c>
      <c r="B17">
        <v>66</v>
      </c>
      <c r="C17">
        <v>29114</v>
      </c>
      <c r="D17" t="s">
        <v>16</v>
      </c>
      <c r="J17" s="8" t="s">
        <v>120</v>
      </c>
      <c r="K17" s="8" t="s">
        <v>121</v>
      </c>
      <c r="L17" s="8">
        <v>66</v>
      </c>
      <c r="M17" s="8">
        <v>60.2</v>
      </c>
      <c r="N17" s="8" t="s">
        <v>104</v>
      </c>
      <c r="O17" s="8" t="str">
        <f t="shared" si="2"/>
        <v>B29114_CSD catholique Franco-Nord_2026-2027 Prévisions des effectifs dans le cadre du financement principal de l’éducation</v>
      </c>
      <c r="P17" s="8" t="s">
        <v>91</v>
      </c>
      <c r="Q17" s="10">
        <f t="shared" si="0"/>
        <v>0</v>
      </c>
      <c r="R17" s="10">
        <f t="shared" si="1"/>
        <v>0</v>
      </c>
    </row>
    <row r="18" spans="1:18" x14ac:dyDescent="0.25">
      <c r="A18">
        <v>63</v>
      </c>
      <c r="B18">
        <v>69</v>
      </c>
      <c r="C18">
        <v>67300</v>
      </c>
      <c r="D18" t="s">
        <v>17</v>
      </c>
      <c r="J18" s="8" t="s">
        <v>122</v>
      </c>
      <c r="K18" s="8" t="s">
        <v>123</v>
      </c>
      <c r="L18" s="8">
        <v>61</v>
      </c>
      <c r="M18" s="8">
        <v>56</v>
      </c>
      <c r="N18" s="8" t="s">
        <v>104</v>
      </c>
      <c r="O18" s="8" t="str">
        <f t="shared" si="2"/>
        <v>B28100_CSP du Nord-Est de l'Ontario_2026-2027 Prévisions des effectifs dans le cadre du financement principal de l’éducation</v>
      </c>
      <c r="P18" s="8" t="s">
        <v>91</v>
      </c>
      <c r="Q18" s="10">
        <f t="shared" si="0"/>
        <v>0</v>
      </c>
      <c r="R18" s="10">
        <f t="shared" si="1"/>
        <v>0</v>
      </c>
    </row>
    <row r="19" spans="1:18" x14ac:dyDescent="0.25">
      <c r="A19">
        <v>59</v>
      </c>
      <c r="B19">
        <v>64</v>
      </c>
      <c r="C19">
        <v>66311</v>
      </c>
      <c r="D19" t="s">
        <v>77</v>
      </c>
      <c r="J19" s="8" t="s">
        <v>124</v>
      </c>
      <c r="K19" s="8" t="s">
        <v>125</v>
      </c>
      <c r="L19" s="8">
        <v>62</v>
      </c>
      <c r="M19" s="8">
        <v>57</v>
      </c>
      <c r="N19" s="8" t="s">
        <v>104</v>
      </c>
      <c r="O19" s="8" t="str">
        <f t="shared" si="2"/>
        <v>B28118_CSP du Grand Nord de l'Ontario_2026-2027 Prévisions des effectifs dans le cadre du financement principal de l’éducation</v>
      </c>
      <c r="P19" s="8" t="s">
        <v>91</v>
      </c>
      <c r="Q19" s="10">
        <f t="shared" si="0"/>
        <v>0</v>
      </c>
      <c r="R19" s="10">
        <f t="shared" si="1"/>
        <v>0</v>
      </c>
    </row>
    <row r="20" spans="1:18" x14ac:dyDescent="0.25">
      <c r="A20">
        <v>57</v>
      </c>
      <c r="B20">
        <v>62</v>
      </c>
      <c r="C20">
        <v>28118</v>
      </c>
      <c r="D20" t="s">
        <v>18</v>
      </c>
      <c r="J20" s="8" t="s">
        <v>126</v>
      </c>
      <c r="K20" s="8" t="s">
        <v>127</v>
      </c>
      <c r="L20" s="8">
        <v>57</v>
      </c>
      <c r="M20" s="8">
        <v>52</v>
      </c>
      <c r="N20" s="8" t="s">
        <v>90</v>
      </c>
      <c r="O20" s="8" t="str">
        <f t="shared" si="2"/>
        <v>B67172_Cath DSB of Eastern Ontario_2026-2027 Prévisions des effectifs dans le cadre du financement principal de l’éducation</v>
      </c>
      <c r="P20" s="8" t="s">
        <v>91</v>
      </c>
      <c r="Q20" s="10">
        <f t="shared" si="0"/>
        <v>0</v>
      </c>
      <c r="R20" s="10">
        <f t="shared" si="1"/>
        <v>0</v>
      </c>
    </row>
    <row r="21" spans="1:18" x14ac:dyDescent="0.25">
      <c r="A21">
        <v>56</v>
      </c>
      <c r="B21">
        <v>61</v>
      </c>
      <c r="C21">
        <v>28100</v>
      </c>
      <c r="D21" t="s">
        <v>80</v>
      </c>
      <c r="J21" s="8" t="s">
        <v>11</v>
      </c>
      <c r="K21" s="8" t="s">
        <v>128</v>
      </c>
      <c r="L21" s="8">
        <v>63</v>
      </c>
      <c r="M21" s="8">
        <v>58</v>
      </c>
      <c r="N21" s="8" t="s">
        <v>104</v>
      </c>
      <c r="O21" s="8" t="str">
        <f t="shared" si="2"/>
        <v>B66303_Conseil scolaire Viamonde_2026-2027 Prévisions des effectifs dans le cadre du financement principal de l’éducation</v>
      </c>
      <c r="P21" s="8" t="s">
        <v>91</v>
      </c>
      <c r="Q21" s="10">
        <f t="shared" si="0"/>
        <v>0</v>
      </c>
      <c r="R21" s="10">
        <f t="shared" si="1"/>
        <v>0</v>
      </c>
    </row>
    <row r="22" spans="1:18" x14ac:dyDescent="0.25">
      <c r="A22">
        <v>22</v>
      </c>
      <c r="B22">
        <v>24</v>
      </c>
      <c r="C22">
        <v>66150</v>
      </c>
      <c r="D22" t="s">
        <v>19</v>
      </c>
      <c r="J22" s="8" t="s">
        <v>129</v>
      </c>
      <c r="K22" s="8" t="s">
        <v>130</v>
      </c>
      <c r="L22" s="8">
        <v>1</v>
      </c>
      <c r="M22" s="8">
        <v>1</v>
      </c>
      <c r="N22" s="8" t="s">
        <v>90</v>
      </c>
      <c r="O22" s="8" t="str">
        <f t="shared" si="2"/>
        <v>B28002_DSB Ontario North East_2026-2027 Prévisions des effectifs dans le cadre du financement principal de l’éducation</v>
      </c>
      <c r="P22" s="8" t="s">
        <v>91</v>
      </c>
      <c r="Q22" s="10">
        <f t="shared" si="0"/>
        <v>0</v>
      </c>
      <c r="R22" s="10">
        <f t="shared" si="1"/>
        <v>0</v>
      </c>
    </row>
    <row r="23" spans="1:18" x14ac:dyDescent="0.25">
      <c r="A23">
        <v>1</v>
      </c>
      <c r="B23">
        <v>1</v>
      </c>
      <c r="C23">
        <v>28002</v>
      </c>
      <c r="D23" t="s">
        <v>20</v>
      </c>
      <c r="J23" s="8" t="s">
        <v>131</v>
      </c>
      <c r="K23" s="8" t="s">
        <v>132</v>
      </c>
      <c r="L23" s="8">
        <v>24</v>
      </c>
      <c r="M23" s="8">
        <v>22</v>
      </c>
      <c r="N23" s="8" t="s">
        <v>90</v>
      </c>
      <c r="O23" s="8" t="str">
        <f t="shared" si="2"/>
        <v>B66150_DSB of Niagara_2026-2027 Prévisions des effectifs dans le cadre du financement principal de l’éducation</v>
      </c>
      <c r="P23" s="8" t="s">
        <v>91</v>
      </c>
      <c r="Q23" s="10">
        <f t="shared" si="0"/>
        <v>0</v>
      </c>
      <c r="R23" s="10">
        <f t="shared" si="1"/>
        <v>0</v>
      </c>
    </row>
    <row r="24" spans="1:18" x14ac:dyDescent="0.25">
      <c r="A24">
        <v>43</v>
      </c>
      <c r="B24">
        <v>48</v>
      </c>
      <c r="C24">
        <v>67083</v>
      </c>
      <c r="D24" t="s">
        <v>21</v>
      </c>
      <c r="J24" s="8" t="s">
        <v>133</v>
      </c>
      <c r="K24" s="8" t="s">
        <v>134</v>
      </c>
      <c r="L24" s="8">
        <v>48</v>
      </c>
      <c r="M24" s="8">
        <v>43</v>
      </c>
      <c r="N24" s="8" t="s">
        <v>90</v>
      </c>
      <c r="O24" s="8" t="str">
        <f t="shared" si="2"/>
        <v>B67083_Dufferin-Peel Catholic DSB_2026-2027 Prévisions des effectifs dans le cadre du financement principal de l’éducation</v>
      </c>
      <c r="P24" s="8" t="s">
        <v>91</v>
      </c>
      <c r="Q24" s="10">
        <f t="shared" si="0"/>
        <v>0</v>
      </c>
      <c r="R24" s="10">
        <f t="shared" si="1"/>
        <v>0</v>
      </c>
    </row>
    <row r="25" spans="1:18" x14ac:dyDescent="0.25">
      <c r="A25">
        <v>45</v>
      </c>
      <c r="B25">
        <v>50</v>
      </c>
      <c r="C25">
        <v>67105</v>
      </c>
      <c r="D25" t="s">
        <v>22</v>
      </c>
      <c r="J25" s="8" t="s">
        <v>135</v>
      </c>
      <c r="K25" s="8" t="s">
        <v>136</v>
      </c>
      <c r="L25" s="8">
        <v>50</v>
      </c>
      <c r="M25" s="8">
        <v>45</v>
      </c>
      <c r="N25" s="8" t="s">
        <v>90</v>
      </c>
      <c r="O25" s="8" t="str">
        <f t="shared" si="2"/>
        <v>B67105_Durham Catholic DSB_2026-2027 Prévisions des effectifs dans le cadre du financement principal de l’éducation</v>
      </c>
      <c r="P25" s="8" t="s">
        <v>91</v>
      </c>
      <c r="Q25" s="10">
        <f t="shared" si="0"/>
        <v>0</v>
      </c>
      <c r="R25" s="10">
        <f t="shared" si="1"/>
        <v>0</v>
      </c>
    </row>
    <row r="26" spans="1:18" x14ac:dyDescent="0.25">
      <c r="A26">
        <v>13</v>
      </c>
      <c r="B26">
        <v>15</v>
      </c>
      <c r="C26">
        <v>66060</v>
      </c>
      <c r="D26" t="s">
        <v>23</v>
      </c>
      <c r="J26" s="8" t="s">
        <v>137</v>
      </c>
      <c r="K26" s="8" t="s">
        <v>138</v>
      </c>
      <c r="L26" s="8">
        <v>15</v>
      </c>
      <c r="M26" s="8">
        <v>13</v>
      </c>
      <c r="N26" s="8" t="s">
        <v>90</v>
      </c>
      <c r="O26" s="8" t="str">
        <f t="shared" si="2"/>
        <v>B66060_Durham DSB_2026-2027 Prévisions des effectifs dans le cadre du financement principal de l’éducation</v>
      </c>
      <c r="P26" s="8" t="s">
        <v>91</v>
      </c>
      <c r="Q26" s="10">
        <f t="shared" si="0"/>
        <v>0</v>
      </c>
      <c r="R26" s="10">
        <f t="shared" si="1"/>
        <v>0</v>
      </c>
    </row>
    <row r="27" spans="1:18" x14ac:dyDescent="0.25">
      <c r="A27">
        <v>23</v>
      </c>
      <c r="B27">
        <v>25</v>
      </c>
      <c r="C27">
        <v>66168</v>
      </c>
      <c r="D27" t="s">
        <v>24</v>
      </c>
      <c r="J27" s="8" t="s">
        <v>139</v>
      </c>
      <c r="K27" s="8" t="s">
        <v>140</v>
      </c>
      <c r="L27" s="8">
        <v>25</v>
      </c>
      <c r="M27" s="8">
        <v>23</v>
      </c>
      <c r="N27" s="8" t="s">
        <v>90</v>
      </c>
      <c r="O27" s="8" t="str">
        <f t="shared" si="2"/>
        <v>B66168_Grand Erie DSB_2026-2027 Prévisions des effectifs dans le cadre du financement principal de l’éducation</v>
      </c>
      <c r="P27" s="8" t="s">
        <v>91</v>
      </c>
      <c r="Q27" s="10">
        <f t="shared" si="0"/>
        <v>0</v>
      </c>
      <c r="R27" s="10">
        <f t="shared" si="1"/>
        <v>0</v>
      </c>
    </row>
    <row r="28" spans="1:18" x14ac:dyDescent="0.25">
      <c r="A28">
        <v>9</v>
      </c>
      <c r="B28">
        <v>11</v>
      </c>
      <c r="C28">
        <v>66028</v>
      </c>
      <c r="D28" t="s">
        <v>25</v>
      </c>
      <c r="J28" s="8" t="s">
        <v>141</v>
      </c>
      <c r="K28" s="8" t="s">
        <v>142</v>
      </c>
      <c r="L28" s="8">
        <v>11</v>
      </c>
      <c r="M28" s="8">
        <v>9</v>
      </c>
      <c r="N28" s="8" t="s">
        <v>90</v>
      </c>
      <c r="O28" s="8" t="str">
        <f t="shared" si="2"/>
        <v>B66028_Greater Essex County DSB_2026-2027 Prévisions des effectifs dans le cadre du financement principal de l’éducation</v>
      </c>
      <c r="P28" s="8" t="s">
        <v>91</v>
      </c>
      <c r="Q28" s="10">
        <f t="shared" si="0"/>
        <v>0</v>
      </c>
      <c r="R28" s="10">
        <f t="shared" si="1"/>
        <v>0</v>
      </c>
    </row>
    <row r="29" spans="1:18" x14ac:dyDescent="0.25">
      <c r="A29">
        <v>46</v>
      </c>
      <c r="B29">
        <v>51</v>
      </c>
      <c r="C29">
        <v>67113</v>
      </c>
      <c r="D29" t="s">
        <v>26</v>
      </c>
      <c r="J29" s="8" t="s">
        <v>143</v>
      </c>
      <c r="K29" s="8" t="s">
        <v>144</v>
      </c>
      <c r="L29" s="8">
        <v>51</v>
      </c>
      <c r="M29" s="8">
        <v>46</v>
      </c>
      <c r="N29" s="8" t="s">
        <v>90</v>
      </c>
      <c r="O29" s="8" t="str">
        <f t="shared" si="2"/>
        <v>B67113_Halton Catholic DSB_2026-2027 Prévisions des effectifs dans le cadre du financement principal de l’éducation</v>
      </c>
      <c r="P29" s="8" t="s">
        <v>91</v>
      </c>
      <c r="Q29" s="10">
        <f t="shared" si="0"/>
        <v>0</v>
      </c>
      <c r="R29" s="10">
        <f t="shared" si="1"/>
        <v>0</v>
      </c>
    </row>
    <row r="30" spans="1:18" x14ac:dyDescent="0.25">
      <c r="A30">
        <v>20</v>
      </c>
      <c r="B30">
        <v>22</v>
      </c>
      <c r="C30">
        <v>66133</v>
      </c>
      <c r="D30" t="s">
        <v>27</v>
      </c>
      <c r="J30" s="8" t="s">
        <v>145</v>
      </c>
      <c r="K30" s="8" t="s">
        <v>146</v>
      </c>
      <c r="L30" s="8">
        <v>22</v>
      </c>
      <c r="M30" s="8">
        <v>20</v>
      </c>
      <c r="N30" s="8" t="s">
        <v>90</v>
      </c>
      <c r="O30" s="8" t="str">
        <f t="shared" si="2"/>
        <v>B66133_Halton DSB_2026-2027 Prévisions des effectifs dans le cadre du financement principal de l’éducation</v>
      </c>
      <c r="P30" s="8" t="s">
        <v>91</v>
      </c>
      <c r="Q30" s="10">
        <f t="shared" si="0"/>
        <v>0</v>
      </c>
      <c r="R30" s="10">
        <f t="shared" si="1"/>
        <v>0</v>
      </c>
    </row>
    <row r="31" spans="1:18" x14ac:dyDescent="0.25">
      <c r="A31">
        <v>47</v>
      </c>
      <c r="B31">
        <v>52</v>
      </c>
      <c r="C31">
        <v>67121</v>
      </c>
      <c r="D31" t="s">
        <v>28</v>
      </c>
      <c r="J31" s="8" t="s">
        <v>147</v>
      </c>
      <c r="K31" s="8" t="s">
        <v>148</v>
      </c>
      <c r="L31" s="8">
        <v>52</v>
      </c>
      <c r="M31" s="8">
        <v>47</v>
      </c>
      <c r="N31" s="8" t="s">
        <v>90</v>
      </c>
      <c r="O31" s="8" t="str">
        <f t="shared" si="2"/>
        <v>B67121_Hamilton-Wentworth Cath DSB_2026-2027 Prévisions des effectifs dans le cadre du financement principal de l’éducation</v>
      </c>
      <c r="P31" s="8" t="s">
        <v>91</v>
      </c>
      <c r="Q31" s="10">
        <f t="shared" si="0"/>
        <v>0</v>
      </c>
      <c r="R31" s="10">
        <f t="shared" si="1"/>
        <v>0</v>
      </c>
    </row>
    <row r="32" spans="1:18" x14ac:dyDescent="0.25">
      <c r="A32">
        <v>21</v>
      </c>
      <c r="B32">
        <v>23</v>
      </c>
      <c r="C32">
        <v>66141</v>
      </c>
      <c r="D32" t="s">
        <v>29</v>
      </c>
      <c r="J32" s="8" t="s">
        <v>149</v>
      </c>
      <c r="K32" s="8" t="s">
        <v>150</v>
      </c>
      <c r="L32" s="8">
        <v>23</v>
      </c>
      <c r="M32" s="8">
        <v>21</v>
      </c>
      <c r="N32" s="8" t="s">
        <v>90</v>
      </c>
      <c r="O32" s="8" t="str">
        <f t="shared" si="2"/>
        <v>B66141_Hamilton-Wentworth DSB_2026-2027 Prévisions des effectifs dans le cadre du financement principal de l’éducation</v>
      </c>
      <c r="P32" s="8" t="s">
        <v>91</v>
      </c>
      <c r="Q32" s="10">
        <f t="shared" si="0"/>
        <v>0</v>
      </c>
      <c r="R32" s="10">
        <f t="shared" si="1"/>
        <v>0</v>
      </c>
    </row>
    <row r="33" spans="1:18" x14ac:dyDescent="0.25">
      <c r="A33">
        <v>29</v>
      </c>
      <c r="B33">
        <v>31</v>
      </c>
      <c r="C33">
        <v>66222</v>
      </c>
      <c r="D33" t="s">
        <v>30</v>
      </c>
      <c r="J33" s="8" t="s">
        <v>151</v>
      </c>
      <c r="K33" s="8" t="s">
        <v>152</v>
      </c>
      <c r="L33" s="8">
        <v>31</v>
      </c>
      <c r="M33" s="8">
        <v>29</v>
      </c>
      <c r="N33" s="8" t="s">
        <v>90</v>
      </c>
      <c r="O33" s="8" t="str">
        <f t="shared" si="2"/>
        <v>B66222_Hastings &amp; Prince Edward DSB_2026-2027 Prévisions des effectifs dans le cadre du financement principal de l’éducation</v>
      </c>
      <c r="P33" s="8" t="s">
        <v>91</v>
      </c>
      <c r="Q33" s="10">
        <f t="shared" si="0"/>
        <v>0</v>
      </c>
      <c r="R33" s="10">
        <f t="shared" si="1"/>
        <v>0</v>
      </c>
    </row>
    <row r="34" spans="1:18" x14ac:dyDescent="0.25">
      <c r="A34">
        <v>36</v>
      </c>
      <c r="B34">
        <v>41</v>
      </c>
      <c r="C34">
        <v>67016</v>
      </c>
      <c r="D34" t="s">
        <v>31</v>
      </c>
      <c r="J34" s="8" t="s">
        <v>153</v>
      </c>
      <c r="K34" s="8" t="s">
        <v>154</v>
      </c>
      <c r="L34" s="8">
        <v>41</v>
      </c>
      <c r="M34" s="8">
        <v>36</v>
      </c>
      <c r="N34" s="8" t="s">
        <v>90</v>
      </c>
      <c r="O34" s="8" t="str">
        <f t="shared" si="2"/>
        <v>B67016_Huron-Perth Catholic DSB_2026-2027 Prévisions des effectifs dans le cadre du financement principal de l’éducation</v>
      </c>
      <c r="P34" s="8" t="s">
        <v>91</v>
      </c>
      <c r="Q34" s="10">
        <f t="shared" si="0"/>
        <v>0</v>
      </c>
      <c r="R34" s="10">
        <f t="shared" si="1"/>
        <v>0</v>
      </c>
    </row>
    <row r="35" spans="1:18" x14ac:dyDescent="0.25">
      <c r="A35">
        <v>31</v>
      </c>
      <c r="B35">
        <v>34</v>
      </c>
      <c r="C35">
        <v>29025</v>
      </c>
      <c r="D35" t="s">
        <v>32</v>
      </c>
      <c r="J35" s="8" t="s">
        <v>155</v>
      </c>
      <c r="K35" s="8" t="s">
        <v>156</v>
      </c>
      <c r="L35" s="8">
        <v>34</v>
      </c>
      <c r="M35" s="8">
        <v>31</v>
      </c>
      <c r="N35" s="8" t="s">
        <v>90</v>
      </c>
      <c r="O35" s="8" t="str">
        <f t="shared" si="2"/>
        <v>B29025_Huron-Superior Catholic DSB_2026-2027 Prévisions des effectifs dans le cadre du financement principal de l’éducation</v>
      </c>
      <c r="P35" s="8" t="s">
        <v>91</v>
      </c>
      <c r="Q35" s="10">
        <f t="shared" si="0"/>
        <v>0</v>
      </c>
      <c r="R35" s="10">
        <f t="shared" si="1"/>
        <v>0</v>
      </c>
    </row>
    <row r="36" spans="1:18" x14ac:dyDescent="0.25">
      <c r="A36">
        <v>14</v>
      </c>
      <c r="B36">
        <v>16</v>
      </c>
      <c r="C36">
        <v>66079</v>
      </c>
      <c r="D36" t="s">
        <v>33</v>
      </c>
      <c r="J36" s="8" t="s">
        <v>157</v>
      </c>
      <c r="K36" s="8" t="s">
        <v>158</v>
      </c>
      <c r="L36" s="8">
        <v>16</v>
      </c>
      <c r="M36" s="8">
        <v>14</v>
      </c>
      <c r="N36" s="8" t="s">
        <v>90</v>
      </c>
      <c r="O36" s="8" t="str">
        <f t="shared" si="2"/>
        <v>B66079_Kawartha Pine Ridge DSB_2026-2027 Prévisions des effectifs dans le cadre du financement principal de l’éducation</v>
      </c>
      <c r="P36" s="8" t="s">
        <v>91</v>
      </c>
      <c r="Q36" s="10">
        <f t="shared" si="0"/>
        <v>0</v>
      </c>
      <c r="R36" s="10">
        <f t="shared" si="1"/>
        <v>0</v>
      </c>
    </row>
    <row r="37" spans="1:18" x14ac:dyDescent="0.25">
      <c r="A37">
        <v>5.0999999999999996</v>
      </c>
      <c r="B37">
        <v>5</v>
      </c>
      <c r="C37">
        <v>28045</v>
      </c>
      <c r="D37" t="s">
        <v>34</v>
      </c>
      <c r="J37" s="8" t="s">
        <v>159</v>
      </c>
      <c r="K37" s="8" t="s">
        <v>160</v>
      </c>
      <c r="L37" s="8">
        <v>5</v>
      </c>
      <c r="M37" s="8">
        <v>5.0999999999999996</v>
      </c>
      <c r="N37" s="8" t="s">
        <v>90</v>
      </c>
      <c r="O37" s="8" t="str">
        <f t="shared" si="2"/>
        <v>B28045_Keewatin-Patricia DSB_2026-2027 Prévisions des effectifs dans le cadre du financement principal de l’éducation</v>
      </c>
      <c r="P37" s="8" t="s">
        <v>91</v>
      </c>
      <c r="Q37" s="10">
        <f t="shared" si="0"/>
        <v>0</v>
      </c>
      <c r="R37" s="10">
        <f t="shared" si="1"/>
        <v>0</v>
      </c>
    </row>
    <row r="38" spans="1:18" x14ac:dyDescent="0.25">
      <c r="A38">
        <v>33.200000000000003</v>
      </c>
      <c r="B38">
        <v>37</v>
      </c>
      <c r="C38">
        <v>29050</v>
      </c>
      <c r="D38" t="s">
        <v>35</v>
      </c>
      <c r="J38" s="8" t="s">
        <v>161</v>
      </c>
      <c r="K38" s="8" t="s">
        <v>162</v>
      </c>
      <c r="L38" s="8">
        <v>37</v>
      </c>
      <c r="M38" s="8">
        <v>33.200000000000003</v>
      </c>
      <c r="N38" s="8" t="s">
        <v>90</v>
      </c>
      <c r="O38" s="8" t="str">
        <f t="shared" si="2"/>
        <v>B29050_Kenora Catholic DSB_2026-2027 Prévisions des effectifs dans le cadre du financement principal de l’éducation</v>
      </c>
      <c r="P38" s="8" t="s">
        <v>91</v>
      </c>
      <c r="Q38" s="10">
        <f t="shared" si="0"/>
        <v>0</v>
      </c>
      <c r="R38" s="10">
        <f t="shared" si="1"/>
        <v>0</v>
      </c>
    </row>
    <row r="39" spans="1:18" x14ac:dyDescent="0.25">
      <c r="A39">
        <v>6.1</v>
      </c>
      <c r="B39">
        <v>7</v>
      </c>
      <c r="C39">
        <v>28061</v>
      </c>
      <c r="D39" t="s">
        <v>36</v>
      </c>
      <c r="J39" s="8" t="s">
        <v>163</v>
      </c>
      <c r="K39" s="8" t="s">
        <v>164</v>
      </c>
      <c r="L39" s="8">
        <v>7</v>
      </c>
      <c r="M39" s="8">
        <v>6.1</v>
      </c>
      <c r="N39" s="8" t="s">
        <v>90</v>
      </c>
      <c r="O39" s="8" t="str">
        <f t="shared" si="2"/>
        <v>B28061_Lakehead DSB_2026-2027 Prévisions des effectifs dans le cadre du financement principal de l’éducation</v>
      </c>
      <c r="P39" s="8" t="s">
        <v>91</v>
      </c>
      <c r="Q39" s="10">
        <f t="shared" si="0"/>
        <v>0</v>
      </c>
      <c r="R39" s="10">
        <f t="shared" si="1"/>
        <v>0</v>
      </c>
    </row>
    <row r="40" spans="1:18" x14ac:dyDescent="0.25">
      <c r="A40">
        <v>10</v>
      </c>
      <c r="B40">
        <v>12</v>
      </c>
      <c r="C40">
        <v>66036</v>
      </c>
      <c r="D40" t="s">
        <v>37</v>
      </c>
      <c r="J40" s="8" t="s">
        <v>165</v>
      </c>
      <c r="K40" s="8" t="s">
        <v>166</v>
      </c>
      <c r="L40" s="8">
        <v>12</v>
      </c>
      <c r="M40" s="8">
        <v>10</v>
      </c>
      <c r="N40" s="8" t="s">
        <v>90</v>
      </c>
      <c r="O40" s="8" t="str">
        <f t="shared" si="2"/>
        <v>B66036_Lambton Kent DSB_2026-2027 Prévisions des effectifs dans le cadre du financement principal de l’éducation</v>
      </c>
      <c r="P40" s="8" t="s">
        <v>91</v>
      </c>
      <c r="Q40" s="10">
        <f t="shared" si="0"/>
        <v>0</v>
      </c>
      <c r="R40" s="10">
        <f t="shared" si="1"/>
        <v>0</v>
      </c>
    </row>
    <row r="41" spans="1:18" x14ac:dyDescent="0.25">
      <c r="A41">
        <v>27</v>
      </c>
      <c r="B41">
        <v>29</v>
      </c>
      <c r="C41">
        <v>66206</v>
      </c>
      <c r="D41" t="s">
        <v>38</v>
      </c>
      <c r="J41" s="8" t="s">
        <v>167</v>
      </c>
      <c r="K41" s="8" t="s">
        <v>168</v>
      </c>
      <c r="L41" s="8">
        <v>29</v>
      </c>
      <c r="M41" s="8">
        <v>27</v>
      </c>
      <c r="N41" s="8" t="s">
        <v>90</v>
      </c>
      <c r="O41" s="8" t="str">
        <f t="shared" si="2"/>
        <v>B66206_Limestone DSB_2026-2027 Prévisions des effectifs dans le cadre du financement principal de l’éducation</v>
      </c>
      <c r="P41" s="8" t="s">
        <v>91</v>
      </c>
      <c r="Q41" s="10">
        <f t="shared" si="0"/>
        <v>0</v>
      </c>
      <c r="R41" s="10">
        <f t="shared" si="1"/>
        <v>0</v>
      </c>
    </row>
    <row r="42" spans="1:18" x14ac:dyDescent="0.25">
      <c r="A42">
        <v>38</v>
      </c>
      <c r="B42">
        <v>43</v>
      </c>
      <c r="C42">
        <v>67032</v>
      </c>
      <c r="D42" t="s">
        <v>39</v>
      </c>
      <c r="J42" s="8" t="s">
        <v>169</v>
      </c>
      <c r="K42" s="8" t="s">
        <v>170</v>
      </c>
      <c r="L42" s="8">
        <v>43</v>
      </c>
      <c r="M42" s="8">
        <v>38</v>
      </c>
      <c r="N42" s="8" t="s">
        <v>90</v>
      </c>
      <c r="O42" s="8" t="str">
        <f t="shared" si="2"/>
        <v>B67032_London Dist. Catholic School_2026-2027 Prévisions des effectifs dans le cadre du financement principal de l’éducation</v>
      </c>
      <c r="P42" s="8" t="s">
        <v>91</v>
      </c>
      <c r="Q42" s="10">
        <f t="shared" si="0"/>
        <v>0</v>
      </c>
      <c r="R42" s="10">
        <f t="shared" si="1"/>
        <v>0</v>
      </c>
    </row>
    <row r="43" spans="1:18" x14ac:dyDescent="0.25">
      <c r="A43">
        <v>4</v>
      </c>
      <c r="B43">
        <v>4</v>
      </c>
      <c r="C43">
        <v>28037</v>
      </c>
      <c r="D43" t="s">
        <v>40</v>
      </c>
      <c r="J43" s="8" t="s">
        <v>171</v>
      </c>
      <c r="K43" s="8" t="s">
        <v>172</v>
      </c>
      <c r="L43" s="8">
        <v>4</v>
      </c>
      <c r="M43" s="8">
        <v>4</v>
      </c>
      <c r="N43" s="8" t="s">
        <v>90</v>
      </c>
      <c r="O43" s="8" t="str">
        <f t="shared" si="2"/>
        <v>B28037_Near North DSB_2026-2027 Prévisions des effectifs dans le cadre du financement principal de l’éducation</v>
      </c>
      <c r="P43" s="8" t="s">
        <v>91</v>
      </c>
      <c r="Q43" s="10">
        <f t="shared" si="0"/>
        <v>0</v>
      </c>
      <c r="R43" s="10">
        <f t="shared" si="1"/>
        <v>0</v>
      </c>
    </row>
    <row r="44" spans="1:18" x14ac:dyDescent="0.25">
      <c r="A44">
        <v>50</v>
      </c>
      <c r="B44">
        <v>55</v>
      </c>
      <c r="C44">
        <v>67156</v>
      </c>
      <c r="D44" t="s">
        <v>41</v>
      </c>
      <c r="J44" s="8" t="s">
        <v>173</v>
      </c>
      <c r="K44" s="8" t="s">
        <v>174</v>
      </c>
      <c r="L44" s="8">
        <v>55</v>
      </c>
      <c r="M44" s="8">
        <v>50</v>
      </c>
      <c r="N44" s="8" t="s">
        <v>90</v>
      </c>
      <c r="O44" s="8" t="str">
        <f t="shared" si="2"/>
        <v>B67156_Niagara Catholic DSB_2026-2027 Prévisions des effectifs dans le cadre du financement principal de l’éducation</v>
      </c>
      <c r="P44" s="8" t="s">
        <v>91</v>
      </c>
      <c r="Q44" s="10">
        <f t="shared" si="0"/>
        <v>0</v>
      </c>
      <c r="R44" s="10">
        <f t="shared" si="1"/>
        <v>0</v>
      </c>
    </row>
    <row r="45" spans="1:18" x14ac:dyDescent="0.25">
      <c r="A45">
        <v>30.2</v>
      </c>
      <c r="B45">
        <v>33</v>
      </c>
      <c r="C45">
        <v>29017</v>
      </c>
      <c r="D45" t="s">
        <v>42</v>
      </c>
      <c r="J45" s="8" t="s">
        <v>175</v>
      </c>
      <c r="K45" s="8" t="s">
        <v>176</v>
      </c>
      <c r="L45" s="8">
        <v>33</v>
      </c>
      <c r="M45" s="8">
        <v>30.2</v>
      </c>
      <c r="N45" s="8" t="s">
        <v>90</v>
      </c>
      <c r="O45" s="8" t="str">
        <f t="shared" si="2"/>
        <v>B29017_Nipissing-Parry Sound Cath DSB_2026-2027 Prévisions des effectifs dans le cadre du financement principal de l’éducation</v>
      </c>
      <c r="P45" s="8" t="s">
        <v>91</v>
      </c>
      <c r="Q45" s="10">
        <f t="shared" si="0"/>
        <v>0</v>
      </c>
      <c r="R45" s="10">
        <f t="shared" si="1"/>
        <v>0</v>
      </c>
    </row>
    <row r="46" spans="1:18" x14ac:dyDescent="0.25">
      <c r="A46">
        <v>30.1</v>
      </c>
      <c r="B46">
        <v>32</v>
      </c>
      <c r="C46">
        <v>29009</v>
      </c>
      <c r="D46" t="s">
        <v>43</v>
      </c>
      <c r="J46" s="8" t="s">
        <v>177</v>
      </c>
      <c r="K46" s="8" t="s">
        <v>178</v>
      </c>
      <c r="L46" s="8">
        <v>32</v>
      </c>
      <c r="M46" s="8">
        <v>30.1</v>
      </c>
      <c r="N46" s="8" t="s">
        <v>90</v>
      </c>
      <c r="O46" s="8" t="str">
        <f t="shared" si="2"/>
        <v>B29009_Northeastern Catholic DSB_2026-2027 Prévisions des effectifs dans le cadre du financement principal de l’éducation</v>
      </c>
      <c r="P46" s="8" t="s">
        <v>91</v>
      </c>
      <c r="Q46" s="10">
        <f t="shared" si="0"/>
        <v>0</v>
      </c>
      <c r="R46" s="10">
        <f t="shared" si="1"/>
        <v>0</v>
      </c>
    </row>
    <row r="47" spans="1:18" x14ac:dyDescent="0.25">
      <c r="A47">
        <v>33.1</v>
      </c>
      <c r="B47">
        <v>36</v>
      </c>
      <c r="C47">
        <v>29041</v>
      </c>
      <c r="D47" t="s">
        <v>44</v>
      </c>
      <c r="J47" s="8" t="s">
        <v>179</v>
      </c>
      <c r="K47" s="8" t="s">
        <v>180</v>
      </c>
      <c r="L47" s="8">
        <v>36</v>
      </c>
      <c r="M47" s="8">
        <v>33.1</v>
      </c>
      <c r="N47" s="8" t="s">
        <v>90</v>
      </c>
      <c r="O47" s="8" t="str">
        <f t="shared" si="2"/>
        <v>B29041_Northwest Catholic DSB_2026-2027 Prévisions des effectifs dans le cadre du financement principal de l’éducation</v>
      </c>
      <c r="P47" s="8" t="s">
        <v>91</v>
      </c>
      <c r="Q47" s="10">
        <f t="shared" si="0"/>
        <v>0</v>
      </c>
      <c r="R47" s="10">
        <f t="shared" si="1"/>
        <v>0</v>
      </c>
    </row>
    <row r="48" spans="1:18" x14ac:dyDescent="0.25">
      <c r="A48">
        <v>53</v>
      </c>
      <c r="B48">
        <v>58</v>
      </c>
      <c r="C48">
        <v>67180</v>
      </c>
      <c r="D48" t="s">
        <v>45</v>
      </c>
      <c r="J48" s="8" t="s">
        <v>181</v>
      </c>
      <c r="K48" s="8" t="s">
        <v>182</v>
      </c>
      <c r="L48" s="8">
        <v>58</v>
      </c>
      <c r="M48" s="8">
        <v>53</v>
      </c>
      <c r="N48" s="8" t="s">
        <v>90</v>
      </c>
      <c r="O48" s="8" t="str">
        <f t="shared" si="2"/>
        <v>B67180_Ottawa Catholic DSB_2026-2027 Prévisions des effectifs dans le cadre du financement principal de l’éducation</v>
      </c>
      <c r="P48" s="8" t="s">
        <v>91</v>
      </c>
      <c r="Q48" s="10">
        <f t="shared" si="0"/>
        <v>0</v>
      </c>
      <c r="R48" s="10">
        <f t="shared" si="1"/>
        <v>0</v>
      </c>
    </row>
    <row r="49" spans="1:18" x14ac:dyDescent="0.25">
      <c r="A49">
        <v>25</v>
      </c>
      <c r="B49">
        <v>27</v>
      </c>
      <c r="C49">
        <v>66184</v>
      </c>
      <c r="D49" t="s">
        <v>46</v>
      </c>
      <c r="J49" s="8" t="s">
        <v>183</v>
      </c>
      <c r="K49" s="8" t="s">
        <v>184</v>
      </c>
      <c r="L49" s="8">
        <v>27</v>
      </c>
      <c r="M49" s="8">
        <v>25</v>
      </c>
      <c r="N49" s="8" t="s">
        <v>90</v>
      </c>
      <c r="O49" s="8" t="str">
        <f t="shared" si="2"/>
        <v>B66184_Ottawa-Carleton DSB_2026-2027 Prévisions des effectifs dans le cadre du financement principal de l’éducation</v>
      </c>
      <c r="P49" s="8" t="s">
        <v>91</v>
      </c>
      <c r="Q49" s="10">
        <f t="shared" si="0"/>
        <v>0</v>
      </c>
      <c r="R49" s="10">
        <f t="shared" si="1"/>
        <v>0</v>
      </c>
    </row>
    <row r="50" spans="1:18" x14ac:dyDescent="0.25">
      <c r="A50">
        <v>19</v>
      </c>
      <c r="B50">
        <v>21</v>
      </c>
      <c r="C50">
        <v>66125</v>
      </c>
      <c r="D50" t="s">
        <v>47</v>
      </c>
      <c r="J50" s="8" t="s">
        <v>185</v>
      </c>
      <c r="K50" s="8" t="s">
        <v>186</v>
      </c>
      <c r="L50" s="8">
        <v>46</v>
      </c>
      <c r="M50" s="8">
        <v>41</v>
      </c>
      <c r="N50" s="8" t="s">
        <v>90</v>
      </c>
      <c r="O50" s="8" t="str">
        <f t="shared" si="2"/>
        <v>B67067_PVNC Catholic DSB_2026-2027 Prévisions des effectifs dans le cadre du financement principal de l’éducation</v>
      </c>
      <c r="P50" s="8" t="s">
        <v>91</v>
      </c>
      <c r="Q50" s="10">
        <f t="shared" si="0"/>
        <v>0</v>
      </c>
      <c r="R50" s="10">
        <f t="shared" si="1"/>
        <v>0</v>
      </c>
    </row>
    <row r="51" spans="1:18" x14ac:dyDescent="0.25">
      <c r="A51">
        <v>41</v>
      </c>
      <c r="B51">
        <v>46</v>
      </c>
      <c r="C51">
        <v>67067</v>
      </c>
      <c r="D51" t="s">
        <v>48</v>
      </c>
      <c r="J51" s="8" t="s">
        <v>187</v>
      </c>
      <c r="K51" s="8" t="s">
        <v>188</v>
      </c>
      <c r="L51" s="8">
        <v>21</v>
      </c>
      <c r="M51" s="8">
        <v>19</v>
      </c>
      <c r="N51" s="8" t="s">
        <v>90</v>
      </c>
      <c r="O51" s="8" t="str">
        <f t="shared" si="2"/>
        <v>B66125_Peel DSB_2026-2027 Prévisions des effectifs dans le cadre du financement principal de l’éducation</v>
      </c>
      <c r="P51" s="8" t="s">
        <v>91</v>
      </c>
      <c r="Q51" s="10">
        <f t="shared" si="0"/>
        <v>0</v>
      </c>
      <c r="R51" s="10">
        <f t="shared" si="1"/>
        <v>0</v>
      </c>
    </row>
    <row r="52" spans="1:18" x14ac:dyDescent="0.25">
      <c r="A52">
        <v>3</v>
      </c>
      <c r="B52">
        <v>3</v>
      </c>
      <c r="C52">
        <v>28029</v>
      </c>
      <c r="D52" t="s">
        <v>49</v>
      </c>
      <c r="J52" s="8" t="s">
        <v>189</v>
      </c>
      <c r="K52" s="8" t="s">
        <v>190</v>
      </c>
      <c r="L52" s="8">
        <v>3</v>
      </c>
      <c r="M52" s="8">
        <v>3</v>
      </c>
      <c r="N52" s="8" t="s">
        <v>90</v>
      </c>
      <c r="O52" s="8" t="str">
        <f t="shared" si="2"/>
        <v>B28029_Rainbow DSB_2026-2027 Prévisions des effectifs dans le cadre du financement principal de l’éducation</v>
      </c>
      <c r="P52" s="8" t="s">
        <v>91</v>
      </c>
      <c r="Q52" s="10">
        <f t="shared" si="0"/>
        <v>0</v>
      </c>
      <c r="R52" s="10">
        <f t="shared" si="1"/>
        <v>0</v>
      </c>
    </row>
    <row r="53" spans="1:18" x14ac:dyDescent="0.25">
      <c r="A53">
        <v>5.2</v>
      </c>
      <c r="B53">
        <v>6</v>
      </c>
      <c r="C53">
        <v>28053</v>
      </c>
      <c r="D53" t="s">
        <v>50</v>
      </c>
      <c r="J53" s="8" t="s">
        <v>191</v>
      </c>
      <c r="K53" s="8" t="s">
        <v>192</v>
      </c>
      <c r="L53" s="8">
        <v>6</v>
      </c>
      <c r="M53" s="8">
        <v>5.2</v>
      </c>
      <c r="N53" s="8" t="s">
        <v>90</v>
      </c>
      <c r="O53" s="8" t="str">
        <f t="shared" si="2"/>
        <v>B28053_Rainy River DSB_2026-2027 Prévisions des effectifs dans le cadre du financement principal de l’éducation</v>
      </c>
      <c r="P53" s="8" t="s">
        <v>91</v>
      </c>
      <c r="Q53" s="10">
        <f t="shared" si="0"/>
        <v>0</v>
      </c>
      <c r="R53" s="10">
        <f t="shared" si="1"/>
        <v>0</v>
      </c>
    </row>
    <row r="54" spans="1:18" x14ac:dyDescent="0.25">
      <c r="A54">
        <v>54</v>
      </c>
      <c r="B54">
        <v>59</v>
      </c>
      <c r="C54">
        <v>67199</v>
      </c>
      <c r="D54" t="s">
        <v>51</v>
      </c>
      <c r="J54" s="8" t="s">
        <v>193</v>
      </c>
      <c r="K54" s="8" t="s">
        <v>194</v>
      </c>
      <c r="L54" s="8">
        <v>59</v>
      </c>
      <c r="M54" s="8">
        <v>54</v>
      </c>
      <c r="N54" s="8" t="s">
        <v>90</v>
      </c>
      <c r="O54" s="8" t="str">
        <f t="shared" si="2"/>
        <v>B67199_Renfrew County Catholic DSB_2026-2027 Prévisions des effectifs dans le cadre du financement principal de l’éducation</v>
      </c>
      <c r="P54" s="8" t="s">
        <v>91</v>
      </c>
      <c r="Q54" s="10">
        <f t="shared" si="0"/>
        <v>0</v>
      </c>
      <c r="R54" s="10">
        <f t="shared" si="1"/>
        <v>0</v>
      </c>
    </row>
    <row r="55" spans="1:18" x14ac:dyDescent="0.25">
      <c r="A55">
        <v>28</v>
      </c>
      <c r="B55">
        <v>30</v>
      </c>
      <c r="C55">
        <v>66214</v>
      </c>
      <c r="D55" t="s">
        <v>52</v>
      </c>
      <c r="J55" s="8" t="s">
        <v>195</v>
      </c>
      <c r="K55" s="8" t="s">
        <v>196</v>
      </c>
      <c r="L55" s="8">
        <v>30</v>
      </c>
      <c r="M55" s="8">
        <v>28</v>
      </c>
      <c r="N55" s="8" t="s">
        <v>90</v>
      </c>
      <c r="O55" s="8" t="str">
        <f t="shared" si="2"/>
        <v>B66214_Renfrew County DSB_2026-2027 Prévisions des effectifs dans le cadre du financement principal de l’éducation</v>
      </c>
      <c r="P55" s="8" t="s">
        <v>91</v>
      </c>
      <c r="Q55" s="10">
        <f t="shared" si="0"/>
        <v>0</v>
      </c>
      <c r="R55" s="10">
        <f t="shared" si="1"/>
        <v>0</v>
      </c>
    </row>
    <row r="56" spans="1:18" x14ac:dyDescent="0.25">
      <c r="A56">
        <v>17</v>
      </c>
      <c r="B56">
        <v>19</v>
      </c>
      <c r="C56">
        <v>66109</v>
      </c>
      <c r="D56" t="s">
        <v>53</v>
      </c>
      <c r="J56" s="8" t="s">
        <v>197</v>
      </c>
      <c r="K56" s="8" t="s">
        <v>198</v>
      </c>
      <c r="L56" s="8">
        <v>19</v>
      </c>
      <c r="M56" s="8">
        <v>17</v>
      </c>
      <c r="N56" s="8" t="s">
        <v>90</v>
      </c>
      <c r="O56" s="8" t="str">
        <f t="shared" si="2"/>
        <v>B66109_Simcoe County DSB_2026-2027 Prévisions des effectifs dans le cadre du financement principal de l’éducation</v>
      </c>
      <c r="P56" s="8" t="s">
        <v>91</v>
      </c>
      <c r="Q56" s="10">
        <f t="shared" si="0"/>
        <v>0</v>
      </c>
      <c r="R56" s="10">
        <f t="shared" si="1"/>
        <v>0</v>
      </c>
    </row>
    <row r="57" spans="1:18" x14ac:dyDescent="0.25">
      <c r="A57">
        <v>44</v>
      </c>
      <c r="B57">
        <v>49</v>
      </c>
      <c r="C57">
        <v>67091</v>
      </c>
      <c r="D57" t="s">
        <v>54</v>
      </c>
      <c r="J57" s="8" t="s">
        <v>199</v>
      </c>
      <c r="K57" s="8" t="s">
        <v>200</v>
      </c>
      <c r="L57" s="8">
        <v>49</v>
      </c>
      <c r="M57" s="8">
        <v>44</v>
      </c>
      <c r="N57" s="8" t="s">
        <v>90</v>
      </c>
      <c r="O57" s="8" t="str">
        <f t="shared" si="2"/>
        <v>B67091_Simcoe Muskoka Catholic DSB_2026-2027 Prévisions des effectifs dans le cadre du financement principal de l’éducation</v>
      </c>
      <c r="P57" s="8" t="s">
        <v>91</v>
      </c>
      <c r="Q57" s="10">
        <f t="shared" si="0"/>
        <v>0</v>
      </c>
      <c r="R57" s="10">
        <f t="shared" si="1"/>
        <v>0</v>
      </c>
    </row>
    <row r="58" spans="1:18" x14ac:dyDescent="0.25">
      <c r="A58">
        <v>39</v>
      </c>
      <c r="B58">
        <v>44</v>
      </c>
      <c r="C58">
        <v>67040</v>
      </c>
      <c r="D58" t="s">
        <v>55</v>
      </c>
      <c r="J58" s="8" t="s">
        <v>201</v>
      </c>
      <c r="K58" s="8" t="s">
        <v>202</v>
      </c>
      <c r="L58" s="8">
        <v>44</v>
      </c>
      <c r="M58" s="8">
        <v>39</v>
      </c>
      <c r="N58" s="8" t="s">
        <v>90</v>
      </c>
      <c r="O58" s="8" t="str">
        <f t="shared" si="2"/>
        <v>B67040_St. Clair Catholic DSB_2026-2027 Prévisions des effectifs dans le cadre du financement principal de l’éducation</v>
      </c>
      <c r="P58" s="8" t="s">
        <v>91</v>
      </c>
      <c r="Q58" s="10">
        <f t="shared" si="0"/>
        <v>0</v>
      </c>
      <c r="R58" s="10">
        <f t="shared" si="1"/>
        <v>0</v>
      </c>
    </row>
    <row r="59" spans="1:18" x14ac:dyDescent="0.25">
      <c r="A59">
        <v>32</v>
      </c>
      <c r="B59">
        <v>35</v>
      </c>
      <c r="C59">
        <v>29033</v>
      </c>
      <c r="D59" t="s">
        <v>56</v>
      </c>
      <c r="J59" s="8" t="s">
        <v>203</v>
      </c>
      <c r="K59" s="8" t="s">
        <v>204</v>
      </c>
      <c r="L59" s="8">
        <v>35</v>
      </c>
      <c r="M59" s="8">
        <v>32</v>
      </c>
      <c r="N59" s="8" t="s">
        <v>90</v>
      </c>
      <c r="O59" s="8" t="str">
        <f t="shared" si="2"/>
        <v>B29033_Sudbury Catholic DSB_2026-2027 Prévisions des effectifs dans le cadre du financement principal de l’éducation</v>
      </c>
      <c r="P59" s="8" t="s">
        <v>91</v>
      </c>
      <c r="Q59" s="10">
        <f t="shared" si="0"/>
        <v>0</v>
      </c>
      <c r="R59" s="10">
        <f t="shared" si="1"/>
        <v>0</v>
      </c>
    </row>
    <row r="60" spans="1:18" x14ac:dyDescent="0.25">
      <c r="A60">
        <v>34.200000000000003</v>
      </c>
      <c r="B60">
        <v>39</v>
      </c>
      <c r="C60">
        <v>29076</v>
      </c>
      <c r="D60" t="s">
        <v>57</v>
      </c>
      <c r="J60" s="8" t="s">
        <v>205</v>
      </c>
      <c r="K60" s="8" t="s">
        <v>206</v>
      </c>
      <c r="L60" s="8">
        <v>39</v>
      </c>
      <c r="M60" s="8">
        <v>34.200000000000003</v>
      </c>
      <c r="N60" s="8" t="s">
        <v>90</v>
      </c>
      <c r="O60" s="8" t="str">
        <f t="shared" si="2"/>
        <v>B29076_Superior North Catholic DSB_2026-2027 Prévisions des effectifs dans le cadre du financement principal de l’éducation</v>
      </c>
      <c r="P60" s="8" t="s">
        <v>91</v>
      </c>
      <c r="Q60" s="10">
        <f t="shared" si="0"/>
        <v>0</v>
      </c>
      <c r="R60" s="10">
        <f t="shared" si="1"/>
        <v>0</v>
      </c>
    </row>
    <row r="61" spans="1:18" x14ac:dyDescent="0.25">
      <c r="A61">
        <v>6.2</v>
      </c>
      <c r="B61">
        <v>8</v>
      </c>
      <c r="C61">
        <v>28070</v>
      </c>
      <c r="D61" t="s">
        <v>58</v>
      </c>
      <c r="J61" s="8" t="s">
        <v>207</v>
      </c>
      <c r="K61" s="8" t="s">
        <v>208</v>
      </c>
      <c r="L61" s="8">
        <v>8</v>
      </c>
      <c r="M61" s="8">
        <v>6.2</v>
      </c>
      <c r="N61" s="8" t="s">
        <v>90</v>
      </c>
      <c r="O61" s="8" t="str">
        <f t="shared" si="2"/>
        <v>B28070_Superior-Greenstone DSB_2026-2027 Prévisions des effectifs dans le cadre du financement principal de l’éducation</v>
      </c>
      <c r="P61" s="8" t="s">
        <v>91</v>
      </c>
      <c r="Q61" s="10">
        <f t="shared" si="0"/>
        <v>0</v>
      </c>
      <c r="R61" s="10">
        <f t="shared" si="1"/>
        <v>0</v>
      </c>
    </row>
    <row r="62" spans="1:18" x14ac:dyDescent="0.25">
      <c r="A62">
        <v>11</v>
      </c>
      <c r="B62">
        <v>13</v>
      </c>
      <c r="C62">
        <v>66044</v>
      </c>
      <c r="D62" t="s">
        <v>59</v>
      </c>
      <c r="J62" s="8" t="s">
        <v>209</v>
      </c>
      <c r="K62" s="8" t="s">
        <v>210</v>
      </c>
      <c r="L62" s="8">
        <v>13</v>
      </c>
      <c r="M62" s="8">
        <v>11</v>
      </c>
      <c r="N62" s="8" t="s">
        <v>90</v>
      </c>
      <c r="O62" s="8" t="str">
        <f t="shared" si="2"/>
        <v>B66044_Thames Valley DSB_2026-2027 Prévisions des effectifs dans le cadre du financement principal de l’éducation</v>
      </c>
      <c r="P62" s="8" t="s">
        <v>91</v>
      </c>
      <c r="Q62" s="10">
        <f t="shared" si="0"/>
        <v>0</v>
      </c>
      <c r="R62" s="10">
        <f t="shared" si="1"/>
        <v>0</v>
      </c>
    </row>
    <row r="63" spans="1:18" x14ac:dyDescent="0.25">
      <c r="A63">
        <v>34.1</v>
      </c>
      <c r="B63">
        <v>38</v>
      </c>
      <c r="C63">
        <v>29068</v>
      </c>
      <c r="D63" t="s">
        <v>60</v>
      </c>
      <c r="J63" s="8" t="s">
        <v>211</v>
      </c>
      <c r="K63" s="8" t="s">
        <v>212</v>
      </c>
      <c r="L63" s="8">
        <v>38</v>
      </c>
      <c r="M63" s="8">
        <v>34.1</v>
      </c>
      <c r="N63" s="8" t="s">
        <v>90</v>
      </c>
      <c r="O63" s="8" t="str">
        <f t="shared" si="2"/>
        <v>B29068_Thunder Bay Catholic DSB_2026-2027 Prévisions des effectifs dans le cadre du financement principal de l’éducation</v>
      </c>
      <c r="P63" s="8" t="s">
        <v>91</v>
      </c>
      <c r="Q63" s="10">
        <f t="shared" si="0"/>
        <v>0</v>
      </c>
      <c r="R63" s="10">
        <f t="shared" si="1"/>
        <v>0</v>
      </c>
    </row>
    <row r="64" spans="1:18" x14ac:dyDescent="0.25">
      <c r="A64">
        <v>40</v>
      </c>
      <c r="B64">
        <v>45</v>
      </c>
      <c r="C64">
        <v>67059</v>
      </c>
      <c r="D64" t="s">
        <v>61</v>
      </c>
      <c r="J64" s="8" t="s">
        <v>213</v>
      </c>
      <c r="K64" s="8" t="s">
        <v>214</v>
      </c>
      <c r="L64" s="8">
        <v>45</v>
      </c>
      <c r="M64" s="8">
        <v>40</v>
      </c>
      <c r="N64" s="8" t="s">
        <v>90</v>
      </c>
      <c r="O64" s="8" t="str">
        <f t="shared" si="2"/>
        <v>B67059_Toronto Catholic DSB_2026-2027 Prévisions des effectifs dans le cadre du financement principal de l’éducation</v>
      </c>
      <c r="P64" s="8" t="s">
        <v>91</v>
      </c>
      <c r="Q64" s="10">
        <f t="shared" si="0"/>
        <v>0</v>
      </c>
      <c r="R64" s="10">
        <f t="shared" si="1"/>
        <v>0</v>
      </c>
    </row>
    <row r="65" spans="1:18" x14ac:dyDescent="0.25">
      <c r="A65">
        <v>12</v>
      </c>
      <c r="B65">
        <v>14</v>
      </c>
      <c r="C65">
        <v>66052</v>
      </c>
      <c r="D65" t="s">
        <v>62</v>
      </c>
      <c r="J65" s="8" t="s">
        <v>215</v>
      </c>
      <c r="K65" s="8" t="s">
        <v>216</v>
      </c>
      <c r="L65" s="8">
        <v>14</v>
      </c>
      <c r="M65" s="8">
        <v>12</v>
      </c>
      <c r="N65" s="8" t="s">
        <v>90</v>
      </c>
      <c r="O65" s="8" t="str">
        <f t="shared" si="2"/>
        <v>B66052_Toronto DSB_2026-2027 Prévisions des effectifs dans le cadre du financement principal de l’éducation</v>
      </c>
      <c r="P65" s="8" t="s">
        <v>91</v>
      </c>
      <c r="Q65" s="10">
        <f t="shared" si="0"/>
        <v>0</v>
      </c>
      <c r="R65" s="10">
        <f t="shared" si="1"/>
        <v>0</v>
      </c>
    </row>
    <row r="66" spans="1:18" x14ac:dyDescent="0.25">
      <c r="A66">
        <v>15</v>
      </c>
      <c r="B66">
        <v>17</v>
      </c>
      <c r="C66">
        <v>66087</v>
      </c>
      <c r="D66" t="s">
        <v>63</v>
      </c>
      <c r="J66" s="8" t="s">
        <v>217</v>
      </c>
      <c r="K66" s="8" t="s">
        <v>218</v>
      </c>
      <c r="L66" s="8">
        <v>17</v>
      </c>
      <c r="M66" s="8">
        <v>15</v>
      </c>
      <c r="N66" s="8" t="s">
        <v>90</v>
      </c>
      <c r="O66" s="8" t="str">
        <f t="shared" si="2"/>
        <v>B66087_Trillium Lakelands DSB_2026-2027 Prévisions des effectifs dans le cadre du financement principal de l’éducation</v>
      </c>
      <c r="P66" s="8" t="s">
        <v>91</v>
      </c>
      <c r="Q66" s="10">
        <f t="shared" si="0"/>
        <v>0</v>
      </c>
      <c r="R66" s="10">
        <f t="shared" si="1"/>
        <v>0</v>
      </c>
    </row>
    <row r="67" spans="1:18" x14ac:dyDescent="0.25">
      <c r="A67">
        <v>26</v>
      </c>
      <c r="B67">
        <v>28</v>
      </c>
      <c r="C67">
        <v>66192</v>
      </c>
      <c r="D67" t="s">
        <v>64</v>
      </c>
      <c r="J67" s="8" t="s">
        <v>219</v>
      </c>
      <c r="K67" s="8" t="s">
        <v>220</v>
      </c>
      <c r="L67" s="8">
        <v>28</v>
      </c>
      <c r="M67" s="8">
        <v>26</v>
      </c>
      <c r="N67" s="8" t="s">
        <v>90</v>
      </c>
      <c r="O67" s="8" t="str">
        <f t="shared" si="2"/>
        <v>B66192_Upper Canada DSB_2026-2027 Prévisions des effectifs dans le cadre du financement principal de l’éducation</v>
      </c>
      <c r="P67" s="8" t="s">
        <v>91</v>
      </c>
      <c r="Q67" s="10">
        <f t="shared" si="0"/>
        <v>0</v>
      </c>
      <c r="R67" s="10">
        <f t="shared" si="1"/>
        <v>0</v>
      </c>
    </row>
    <row r="68" spans="1:18" x14ac:dyDescent="0.25">
      <c r="A68">
        <v>18</v>
      </c>
      <c r="B68">
        <v>20</v>
      </c>
      <c r="C68">
        <v>66117</v>
      </c>
      <c r="D68" t="s">
        <v>65</v>
      </c>
      <c r="J68" s="8" t="s">
        <v>221</v>
      </c>
      <c r="K68" s="8" t="s">
        <v>222</v>
      </c>
      <c r="L68" s="8">
        <v>20</v>
      </c>
      <c r="M68" s="8">
        <v>18</v>
      </c>
      <c r="N68" s="8" t="s">
        <v>90</v>
      </c>
      <c r="O68" s="8" t="str">
        <f t="shared" ref="O68:O74" si="3">K68&amp;"_"&amp;J68&amp;"_"&amp;$K$1</f>
        <v>B66117_Upper Grand DSB_2026-2027 Prévisions des effectifs dans le cadre du financement principal de l’éducation</v>
      </c>
      <c r="P68" s="8" t="s">
        <v>91</v>
      </c>
      <c r="Q68" s="10">
        <f t="shared" ref="Q68:Q74" si="4">INDEX(B:B,MATCH(VALUE(RIGHT(K68,5)),C:C,0),1)-L68</f>
        <v>0</v>
      </c>
      <c r="R68" s="10">
        <f t="shared" ref="R68:R74" si="5">VALUE(RIGHT(K68,5))-INDEX(C:C,MATCH(L68,B:B,0),1)</f>
        <v>0</v>
      </c>
    </row>
    <row r="69" spans="1:18" x14ac:dyDescent="0.25">
      <c r="A69">
        <v>49</v>
      </c>
      <c r="B69">
        <v>54</v>
      </c>
      <c r="C69">
        <v>67148</v>
      </c>
      <c r="D69" t="s">
        <v>66</v>
      </c>
      <c r="J69" s="8" t="s">
        <v>223</v>
      </c>
      <c r="K69" s="8" t="s">
        <v>224</v>
      </c>
      <c r="L69" s="8">
        <v>54</v>
      </c>
      <c r="M69" s="8">
        <v>49</v>
      </c>
      <c r="N69" s="8" t="s">
        <v>90</v>
      </c>
      <c r="O69" s="8" t="str">
        <f t="shared" si="3"/>
        <v>B67148_Waterloo Catholic DSB_2026-2027 Prévisions des effectifs dans le cadre du financement principal de l’éducation</v>
      </c>
      <c r="P69" s="8" t="s">
        <v>91</v>
      </c>
      <c r="Q69" s="10">
        <f t="shared" si="4"/>
        <v>0</v>
      </c>
      <c r="R69" s="10">
        <f t="shared" si="5"/>
        <v>0</v>
      </c>
    </row>
    <row r="70" spans="1:18" x14ac:dyDescent="0.25">
      <c r="A70">
        <v>24</v>
      </c>
      <c r="B70">
        <v>26</v>
      </c>
      <c r="C70">
        <v>66176</v>
      </c>
      <c r="D70" t="s">
        <v>67</v>
      </c>
      <c r="J70" s="8" t="s">
        <v>225</v>
      </c>
      <c r="K70" s="8" t="s">
        <v>226</v>
      </c>
      <c r="L70" s="8">
        <v>26</v>
      </c>
      <c r="M70" s="8">
        <v>24</v>
      </c>
      <c r="N70" s="8" t="s">
        <v>90</v>
      </c>
      <c r="O70" s="8" t="str">
        <f t="shared" si="3"/>
        <v>B66176_Waterloo Region DSB_2026-2027 Prévisions des effectifs dans le cadre du financement principal de l’éducation</v>
      </c>
      <c r="P70" s="8" t="s">
        <v>91</v>
      </c>
      <c r="Q70" s="10">
        <f t="shared" si="4"/>
        <v>0</v>
      </c>
      <c r="R70" s="10">
        <f t="shared" si="5"/>
        <v>0</v>
      </c>
    </row>
    <row r="71" spans="1:18" x14ac:dyDescent="0.25">
      <c r="A71">
        <v>48</v>
      </c>
      <c r="B71">
        <v>53</v>
      </c>
      <c r="C71">
        <v>67130</v>
      </c>
      <c r="D71" t="s">
        <v>68</v>
      </c>
      <c r="J71" s="8" t="s">
        <v>227</v>
      </c>
      <c r="K71" s="8" t="s">
        <v>228</v>
      </c>
      <c r="L71" s="8">
        <v>53</v>
      </c>
      <c r="M71" s="8">
        <v>48</v>
      </c>
      <c r="N71" s="8" t="s">
        <v>90</v>
      </c>
      <c r="O71" s="8" t="str">
        <f t="shared" si="3"/>
        <v>B67130_Wellington Catholic DSB_2026-2027 Prévisions des effectifs dans le cadre du financement principal de l’éducation</v>
      </c>
      <c r="P71" s="8" t="s">
        <v>91</v>
      </c>
      <c r="Q71" s="10">
        <f t="shared" si="4"/>
        <v>0</v>
      </c>
      <c r="R71" s="10">
        <f t="shared" si="5"/>
        <v>0</v>
      </c>
    </row>
    <row r="72" spans="1:18" x14ac:dyDescent="0.25">
      <c r="A72">
        <v>37</v>
      </c>
      <c r="B72">
        <v>42</v>
      </c>
      <c r="C72">
        <v>67024</v>
      </c>
      <c r="D72" t="s">
        <v>69</v>
      </c>
      <c r="J72" s="8" t="s">
        <v>229</v>
      </c>
      <c r="K72" s="8" t="s">
        <v>230</v>
      </c>
      <c r="L72" s="8">
        <v>42</v>
      </c>
      <c r="M72" s="8">
        <v>37</v>
      </c>
      <c r="N72" s="8" t="s">
        <v>90</v>
      </c>
      <c r="O72" s="8" t="str">
        <f t="shared" si="3"/>
        <v>B67024_Windsor-Essex Catholic DSB_2026-2027 Prévisions des effectifs dans le cadre du financement principal de l’éducation</v>
      </c>
      <c r="P72" s="8" t="s">
        <v>91</v>
      </c>
      <c r="Q72" s="10">
        <f t="shared" si="4"/>
        <v>0</v>
      </c>
      <c r="R72" s="10">
        <f t="shared" si="5"/>
        <v>0</v>
      </c>
    </row>
    <row r="73" spans="1:18" x14ac:dyDescent="0.25">
      <c r="A73">
        <v>42</v>
      </c>
      <c r="B73">
        <v>47</v>
      </c>
      <c r="C73">
        <v>67075</v>
      </c>
      <c r="D73" t="s">
        <v>70</v>
      </c>
      <c r="J73" s="8" t="s">
        <v>231</v>
      </c>
      <c r="K73" s="8" t="s">
        <v>232</v>
      </c>
      <c r="L73" s="8">
        <v>47</v>
      </c>
      <c r="M73" s="8">
        <v>42</v>
      </c>
      <c r="N73" s="8" t="s">
        <v>90</v>
      </c>
      <c r="O73" s="8" t="str">
        <f t="shared" si="3"/>
        <v>B67075_York Catholic DSB_2026-2027 Prévisions des effectifs dans le cadre du financement principal de l’éducation</v>
      </c>
      <c r="P73" s="8" t="s">
        <v>91</v>
      </c>
      <c r="Q73" s="10">
        <f t="shared" si="4"/>
        <v>0</v>
      </c>
      <c r="R73" s="10">
        <f t="shared" si="5"/>
        <v>0</v>
      </c>
    </row>
    <row r="74" spans="1:18" x14ac:dyDescent="0.25">
      <c r="A74">
        <v>16</v>
      </c>
      <c r="B74">
        <v>18</v>
      </c>
      <c r="C74">
        <v>66095</v>
      </c>
      <c r="D74" t="s">
        <v>71</v>
      </c>
      <c r="J74" s="8" t="s">
        <v>233</v>
      </c>
      <c r="K74" s="8" t="s">
        <v>234</v>
      </c>
      <c r="L74" s="8">
        <v>18</v>
      </c>
      <c r="M74" s="8">
        <v>16</v>
      </c>
      <c r="N74" s="8" t="s">
        <v>90</v>
      </c>
      <c r="O74" s="8" t="str">
        <f t="shared" si="3"/>
        <v>B66095_York Region DSB_2026-2027 Prévisions des effectifs dans le cadre du financement principal de l’éducation</v>
      </c>
      <c r="P74" s="8" t="s">
        <v>91</v>
      </c>
      <c r="Q74" s="10">
        <f t="shared" si="4"/>
        <v>0</v>
      </c>
      <c r="R74" s="10">
        <f t="shared" si="5"/>
        <v>0</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276E619CE5B0C9458323E0289773CDB2" ma:contentTypeVersion="14" ma:contentTypeDescription="Create a new document." ma:contentTypeScope="" ma:versionID="9e8f02eb97bae04ecff3b6428a779ef6">
  <xsd:schema xmlns:xsd="http://www.w3.org/2001/XMLSchema" xmlns:xs="http://www.w3.org/2001/XMLSchema" xmlns:p="http://schemas.microsoft.com/office/2006/metadata/properties" xmlns:ns2="8fa0fc1d-bd80-47fb-a35f-9b4442274e73" xmlns:ns3="b547c7a7-201d-4fd1-b061-320e39927fa6" targetNamespace="http://schemas.microsoft.com/office/2006/metadata/properties" ma:root="true" ma:fieldsID="8150ad869b6287ac261af9ec1ab92961" ns2:_="" ns3:_="">
    <xsd:import namespace="8fa0fc1d-bd80-47fb-a35f-9b4442274e73"/>
    <xsd:import namespace="b547c7a7-201d-4fd1-b061-320e39927fa6"/>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MediaLengthInSeconds" minOccurs="0"/>
                <xsd:element ref="ns2:lcf76f155ced4ddcb4097134ff3c332f" minOccurs="0"/>
                <xsd:element ref="ns3:TaxCatchAl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fa0fc1d-bd80-47fb-a35f-9b4442274e7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0a9ac694-edb1-4dcf-a64a-965ed273ba1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547c7a7-201d-4fd1-b061-320e39927fa6" elementFormDefault="qualified">
    <xsd:import namespace="http://schemas.microsoft.com/office/2006/documentManagement/types"/>
    <xsd:import namespace="http://schemas.microsoft.com/office/infopath/2007/PartnerControls"/>
    <xsd:element name="TaxCatchAll" ma:index="20" nillable="true" ma:displayName="Taxonomy Catch All Column" ma:hidden="true" ma:list="{b92e8330-1141-4ebc-a559-19060a1f332a}" ma:internalName="TaxCatchAll" ma:showField="CatchAllData" ma:web="b547c7a7-201d-4fd1-b061-320e39927fa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b547c7a7-201d-4fd1-b061-320e39927fa6" xsi:nil="true"/>
    <lcf76f155ced4ddcb4097134ff3c332f xmlns="8fa0fc1d-bd80-47fb-a35f-9b4442274e73">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6012FD25-14C8-4972-B846-9260BBB7CFBC}">
  <ds:schemaRefs>
    <ds:schemaRef ds:uri="http://schemas.microsoft.com/sharepoint/v3/contenttype/forms"/>
  </ds:schemaRefs>
</ds:datastoreItem>
</file>

<file path=customXml/itemProps2.xml><?xml version="1.0" encoding="utf-8"?>
<ds:datastoreItem xmlns:ds="http://schemas.openxmlformats.org/officeDocument/2006/customXml" ds:itemID="{48D2E87D-EBCB-4BCA-BF46-290D7F66505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fa0fc1d-bd80-47fb-a35f-9b4442274e73"/>
    <ds:schemaRef ds:uri="b547c7a7-201d-4fd1-b061-320e39927fa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D3FA6F6-5FF8-40A5-97C1-63BB890E663A}">
  <ds:schemaRefs>
    <ds:schemaRef ds:uri="http://purl.org/dc/dcmitype/"/>
    <ds:schemaRef ds:uri="8fa0fc1d-bd80-47fb-a35f-9b4442274e73"/>
    <ds:schemaRef ds:uri="http://schemas.microsoft.com/office/2006/metadata/properties"/>
    <ds:schemaRef ds:uri="http://purl.org/dc/terms/"/>
    <ds:schemaRef ds:uri="http://schemas.microsoft.com/office/2006/documentManagement/types"/>
    <ds:schemaRef ds:uri="http://purl.org/dc/elements/1.1/"/>
    <ds:schemaRef ds:uri="b547c7a7-201d-4fd1-b061-320e39927fa6"/>
    <ds:schemaRef ds:uri="http://schemas.microsoft.com/office/infopath/2007/PartnerControls"/>
    <ds:schemaRef ds:uri="http://www.w3.org/XML/1998/namespace"/>
    <ds:schemaRef ds:uri="http://schemas.openxmlformats.org/package/2006/metadata/core-properties"/>
  </ds:schemaRefs>
</ds:datastoreItem>
</file>

<file path=docMetadata/LabelInfo.xml><?xml version="1.0" encoding="utf-8"?>
<clbl:labelList xmlns:clbl="http://schemas.microsoft.com/office/2020/mipLabelMetadata">
  <clbl:label id="{034a106e-6316-442c-ad35-738afd673d2b}" enabled="1" method="Standard" siteId="{cddc1229-ac2a-4b97-b78a-0e5cacb5865c}"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5</vt:i4>
      </vt:variant>
    </vt:vector>
  </HeadingPairs>
  <TitlesOfParts>
    <vt:vector size="7" baseType="lpstr">
      <vt:lpstr>Effectifs</vt:lpstr>
      <vt:lpstr>#PARAM_2026</vt:lpstr>
      <vt:lpstr>Effectif_quotidien_moyen</vt:lpstr>
      <vt:lpstr>Nombre_total_d’élèves</vt:lpstr>
      <vt:lpstr>Nombre_total_Effectif_de_Jour</vt:lpstr>
      <vt:lpstr>PERSONNE_RESSOURCE_PRINCIPALE</vt:lpstr>
      <vt:lpstr>Effectifs!Print_Area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Modèle Prévisions des effectifs dans le cadre du financement principal de l’éducation 2026-2027</dc:title>
  <dc:creator>Lim, Emmanuel (Miko) (EDU)</dc:creator>
  <cp:lastModifiedBy>Xiao, Ruilin (pearl) (EDU)</cp:lastModifiedBy>
  <cp:lastPrinted>2019-09-17T14:42:11Z</cp:lastPrinted>
  <dcterms:created xsi:type="dcterms:W3CDTF">2019-09-13T18:33:46Z</dcterms:created>
  <dcterms:modified xsi:type="dcterms:W3CDTF">2025-09-02T12:48:31Z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ContentTypeId">
    <vt:lpwstr>0x010100276E619CE5B0C9458323E0289773CDB2</vt:lpwstr>
  </property>
  <property fmtid="{D5CDD505-2E9C-101B-9397-08002B2CF9AE}" pid="4" name="MSIP_Label_034a106e-6316-442c-ad35-738afd673d2b_Enabled">
    <vt:lpwstr>true</vt:lpwstr>
  </property>
  <property fmtid="{D5CDD505-2E9C-101B-9397-08002B2CF9AE}" pid="5" name="MSIP_Label_034a106e-6316-442c-ad35-738afd673d2b_SetDate">
    <vt:lpwstr>2022-08-12T18:02:32Z</vt:lpwstr>
  </property>
  <property fmtid="{D5CDD505-2E9C-101B-9397-08002B2CF9AE}" pid="6" name="MSIP_Label_034a106e-6316-442c-ad35-738afd673d2b_Method">
    <vt:lpwstr>Standard</vt:lpwstr>
  </property>
  <property fmtid="{D5CDD505-2E9C-101B-9397-08002B2CF9AE}" pid="7" name="MSIP_Label_034a106e-6316-442c-ad35-738afd673d2b_Name">
    <vt:lpwstr>034a106e-6316-442c-ad35-738afd673d2b</vt:lpwstr>
  </property>
  <property fmtid="{D5CDD505-2E9C-101B-9397-08002B2CF9AE}" pid="8" name="MSIP_Label_034a106e-6316-442c-ad35-738afd673d2b_SiteId">
    <vt:lpwstr>cddc1229-ac2a-4b97-b78a-0e5cacb5865c</vt:lpwstr>
  </property>
  <property fmtid="{D5CDD505-2E9C-101B-9397-08002B2CF9AE}" pid="9" name="MSIP_Label_034a106e-6316-442c-ad35-738afd673d2b_ContentBits">
    <vt:lpwstr>0</vt:lpwstr>
  </property>
</Properties>
</file>