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ontariogov-my.sharepoint.com/personal/ruilinpearl_xiao_ontario_ca1/Documents/Documents/1 Enrolment/2026-27/MEMO/ready for release/"/>
    </mc:Choice>
  </mc:AlternateContent>
  <xr:revisionPtr revIDLastSave="3" documentId="13_ncr:1_{AE9A8918-72D4-4EBE-A7D5-5089D0AF972D}" xr6:coauthVersionLast="47" xr6:coauthVersionMax="47" xr10:uidLastSave="{2F944DD4-8659-46A0-9738-86828F476577}"/>
  <workbookProtection workbookAlgorithmName="SHA-512" workbookHashValue="XczNjjtt17zi5QoSjje5unZDB0YhsrsRsEh8nZhJikfpaUx5CL5p33D++s6h8hYqzNf7QdFmj00g6Gud17VlWQ==" workbookSaltValue="mmxhy/WlyfNzHWpcHa6j9Q==" workbookSpinCount="100000" lockStructure="1"/>
  <bookViews>
    <workbookView xWindow="25490" yWindow="-110" windowWidth="19420" windowHeight="10300" firstSheet="1" activeTab="1" xr2:uid="{0EF8D42D-D848-4B17-852B-0428AA202A8D}"/>
  </bookViews>
  <sheets>
    <sheet name="#PARAM_2026" sheetId="1" state="hidden" r:id="rId1"/>
    <sheet name="Enrolment" sheetId="2" r:id="rId2"/>
  </sheets>
  <definedNames>
    <definedName name="Average_Daily_Enrolment">Enrolment!$D$26:$H$31</definedName>
    <definedName name="Lead_Contact">Enrolment!$C$8:$C$10</definedName>
    <definedName name="_xlnm.Print_Area" localSheetId="1">Enrolment!$A$1:$I$35</definedName>
    <definedName name="Total_Headcount">Enrolment!$D$22:$H$23</definedName>
    <definedName name="Total_School_Enrolment">Enrolment!$D$32:$H$34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O4" i="1" l="1"/>
  <c r="I22" i="2"/>
  <c r="I23" i="2"/>
  <c r="O13" i="1" l="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5" i="1"/>
  <c r="O6" i="1"/>
  <c r="O7" i="1"/>
  <c r="O8" i="1"/>
  <c r="O9" i="1"/>
  <c r="O10" i="1"/>
  <c r="O11" i="1"/>
  <c r="O12" i="1"/>
  <c r="O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3"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C5" i="2"/>
  <c r="E32" i="2"/>
  <c r="D15" i="2" l="1"/>
  <c r="H32" i="2" l="1"/>
  <c r="H34" i="2" s="1"/>
  <c r="G32" i="2"/>
  <c r="G34" i="2" s="1"/>
  <c r="F32" i="2"/>
  <c r="F34" i="2" s="1"/>
  <c r="E34" i="2"/>
  <c r="D32" i="2"/>
  <c r="D34" i="2" s="1"/>
  <c r="H31" i="2" l="1"/>
  <c r="G31" i="2"/>
  <c r="F31" i="2"/>
  <c r="E31" i="2"/>
  <c r="D31" i="2"/>
  <c r="F3" i="1"/>
  <c r="F4" i="1" l="1"/>
  <c r="F5" i="1" l="1"/>
  <c r="F6" i="1" l="1"/>
</calcChain>
</file>

<file path=xl/sharedStrings.xml><?xml version="1.0" encoding="utf-8"?>
<sst xmlns="http://schemas.openxmlformats.org/spreadsheetml/2006/main" count="428" uniqueCount="282">
  <si>
    <t>DSBNo</t>
  </si>
  <si>
    <t>DSBIndex</t>
  </si>
  <si>
    <t>Brdno</t>
  </si>
  <si>
    <t>DSBName</t>
  </si>
  <si>
    <t>Algoma District School Board</t>
  </si>
  <si>
    <t>Algonquin and Lakeshore Catholic District School Board</t>
  </si>
  <si>
    <t>Avon Maitland District School Board</t>
  </si>
  <si>
    <t>Bluewater District School Board</t>
  </si>
  <si>
    <t>Brant Haldimand Norfolk Catholic District School Board</t>
  </si>
  <si>
    <t>Bruce-Grey Catholic District School Board</t>
  </si>
  <si>
    <t>Catholic District School Board of Eastern Ontario</t>
  </si>
  <si>
    <t>Conseil scolaire Viamonde</t>
  </si>
  <si>
    <t>Conseil scolaire catholique MonAvenir</t>
  </si>
  <si>
    <t>Conseil scolaire de district catholique des Aurores boréales</t>
  </si>
  <si>
    <t>Conseil scolaire de district catholique des Grandes Rivières</t>
  </si>
  <si>
    <t>Conseil scolaire de district catholique du Nouvel-Ontario</t>
  </si>
  <si>
    <t>Conseil scolaire de district catholique Franco-Nord</t>
  </si>
  <si>
    <t>Conseil scolaire catholique Providence</t>
  </si>
  <si>
    <t>Conseil scolaire public du Grand Nord de l’Ontario</t>
  </si>
  <si>
    <t>District School Board of Niagara</t>
  </si>
  <si>
    <t>District School Board Ontario North East</t>
  </si>
  <si>
    <t>Dufferin-Peel Catholic District School Board</t>
  </si>
  <si>
    <t>Durham Catholic District School Board</t>
  </si>
  <si>
    <t>Durham District School Board</t>
  </si>
  <si>
    <t>Grand Erie District School Board</t>
  </si>
  <si>
    <t>Greater Essex County District School Board</t>
  </si>
  <si>
    <t>Halton Catholic District School Board</t>
  </si>
  <si>
    <t>Halton District School Board</t>
  </si>
  <si>
    <t>Hamilton-Wentworth Catholic District School Board</t>
  </si>
  <si>
    <t>Hamilton-Wentworth District School Board</t>
  </si>
  <si>
    <t>Hastings and Prince Edward District School Board</t>
  </si>
  <si>
    <t>Huron Perth Catholic District School Board</t>
  </si>
  <si>
    <t>Huron-Superior Catholic District School Board</t>
  </si>
  <si>
    <t>Kawartha Pine Ridge District School Board</t>
  </si>
  <si>
    <t>Keewatin-Patricia District School Board</t>
  </si>
  <si>
    <t>Kenora Catholic District School Board</t>
  </si>
  <si>
    <t>Lakehead District School Board</t>
  </si>
  <si>
    <t>Lambton Kent District School Board</t>
  </si>
  <si>
    <t>Limestone District School Board</t>
  </si>
  <si>
    <t>London District Catholic School Board</t>
  </si>
  <si>
    <t>Near North District School Board</t>
  </si>
  <si>
    <t>Niagara Catholic District School Board</t>
  </si>
  <si>
    <t>Nipissing-Parry Sound Catholic District School Board</t>
  </si>
  <si>
    <t>Northeastern Catholic District School Board</t>
  </si>
  <si>
    <t>Northwest Catholic District School Board</t>
  </si>
  <si>
    <t>Ottawa Catholic District School Board</t>
  </si>
  <si>
    <t>Ottawa-Carleton District School Board</t>
  </si>
  <si>
    <t>Peel District School Board</t>
  </si>
  <si>
    <t>Peterborough Victoria Northumberland and Clarington Catholic District School Board</t>
  </si>
  <si>
    <t>Rainbow District School Board</t>
  </si>
  <si>
    <t>Rainy River District School Board</t>
  </si>
  <si>
    <t>Renfrew County Catholic District School Board</t>
  </si>
  <si>
    <t>Renfrew County District School Board</t>
  </si>
  <si>
    <t>Simcoe County District School Board</t>
  </si>
  <si>
    <t>Simcoe Muskoka Catholic District School Board</t>
  </si>
  <si>
    <t>St. Clair Catholic District School Board</t>
  </si>
  <si>
    <t>Sudbury Catholic District School Board</t>
  </si>
  <si>
    <t>Superior North Catholic District School Board</t>
  </si>
  <si>
    <t>Superior-Greenstone District School Board</t>
  </si>
  <si>
    <t>Thames Valley District School Board</t>
  </si>
  <si>
    <t>Thunder Bay Catholic District School Board</t>
  </si>
  <si>
    <t>Toronto Catholic District School Board</t>
  </si>
  <si>
    <t>Toronto District School Board</t>
  </si>
  <si>
    <t>Trillium Lakelands District School Board</t>
  </si>
  <si>
    <t>Upper Canada District School Board</t>
  </si>
  <si>
    <t>Upper Grand District School Board</t>
  </si>
  <si>
    <t>Waterloo Catholic District School Board</t>
  </si>
  <si>
    <t>Waterloo Region District School Board</t>
  </si>
  <si>
    <t>Wellington Catholic District School Board</t>
  </si>
  <si>
    <t>Windsor-Essex Catholic District School Board</t>
  </si>
  <si>
    <t>York Catholic District School Board</t>
  </si>
  <si>
    <t>York Region District School Board</t>
  </si>
  <si>
    <t>Ministry of Education</t>
  </si>
  <si>
    <t>Board Name:</t>
  </si>
  <si>
    <t>Board number:</t>
  </si>
  <si>
    <t>LEAD CONTACT</t>
  </si>
  <si>
    <t>Phone Number:</t>
  </si>
  <si>
    <t>E-mail:</t>
  </si>
  <si>
    <t>Name:</t>
  </si>
  <si>
    <t>Y0</t>
  </si>
  <si>
    <t>Y1</t>
  </si>
  <si>
    <t>Y2</t>
  </si>
  <si>
    <t>Y3</t>
  </si>
  <si>
    <t>Y4</t>
  </si>
  <si>
    <t>Junior Kindergarten (JK)</t>
  </si>
  <si>
    <t>Kindergarten (SK)</t>
  </si>
  <si>
    <t>Grades 1 to 3</t>
  </si>
  <si>
    <t>Grades 4 to 8</t>
  </si>
  <si>
    <t>Grades 4 to 6</t>
  </si>
  <si>
    <t>Grades 7 to 8</t>
  </si>
  <si>
    <t>Total Day School</t>
  </si>
  <si>
    <t>DAY SCHOOL ENROLMENT</t>
  </si>
  <si>
    <t>Average Daily Enrolment</t>
  </si>
  <si>
    <t>Total Headcount (October 31 count date)</t>
  </si>
  <si>
    <t>Pupils of the Board less than 21 years of age</t>
  </si>
  <si>
    <t>Total Elementary</t>
  </si>
  <si>
    <t>Total Secondary (including Independent Study ADE)</t>
  </si>
  <si>
    <t>ATTN: Error</t>
  </si>
  <si>
    <t>Board name</t>
  </si>
  <si>
    <t>Conseil des écoles publiques de l’Est de l’Ontario</t>
  </si>
  <si>
    <t>Conseil scolaire de district catholique de l’Est ontarien</t>
  </si>
  <si>
    <t>Conseil scolaire de district catholique du Centre-Est de l’Ontario</t>
  </si>
  <si>
    <t>Conseil scolaire de district du Nord-Est de l’Ontario</t>
  </si>
  <si>
    <t xml:space="preserve">Cont. Ed, High Credit, Summer School and Adult Day School ADE should be excluded from this form. </t>
  </si>
  <si>
    <t>b) pupils whose parents or guardians do not reside in Ontario and who,</t>
  </si>
  <si>
    <t>(i) was not counted as a pupil of a board for the purposes of the prior year’s grant regulation, or</t>
  </si>
  <si>
    <t>(ii) is attending a school solely through online or remote learning;</t>
  </si>
  <si>
    <t>c) pupils in respect of whom fees are receivable from the crown in right of Canada or a band, council of a band or education authority</t>
  </si>
  <si>
    <t>File Name:</t>
  </si>
  <si>
    <t>DSB Name</t>
  </si>
  <si>
    <t>EFIS CODE</t>
  </si>
  <si>
    <t>Index</t>
  </si>
  <si>
    <t>DSB #</t>
  </si>
  <si>
    <t>Language</t>
  </si>
  <si>
    <t>File Prefix</t>
  </si>
  <si>
    <t>Special Characters</t>
  </si>
  <si>
    <t>Algoma DSB</t>
  </si>
  <si>
    <t>B28010</t>
  </si>
  <si>
    <t>E</t>
  </si>
  <si>
    <t>N</t>
  </si>
  <si>
    <t>Algonquin &amp; Lakeshore Cath DSB</t>
  </si>
  <si>
    <t>B67202</t>
  </si>
  <si>
    <t>Avon Maitland DSB</t>
  </si>
  <si>
    <t>B66010</t>
  </si>
  <si>
    <t>Bluewater DSB</t>
  </si>
  <si>
    <t>B66001</t>
  </si>
  <si>
    <t>Brant Haldimand Norfolk CDSB</t>
  </si>
  <si>
    <t>B67164</t>
  </si>
  <si>
    <t>Bruce-Grey Catholic DSB</t>
  </si>
  <si>
    <t>B67008</t>
  </si>
  <si>
    <t>CEP de l'Est de l'Ontario</t>
  </si>
  <si>
    <t>B66311</t>
  </si>
  <si>
    <t>F</t>
  </si>
  <si>
    <t>CSC MonAvenir</t>
  </si>
  <si>
    <t>B67318</t>
  </si>
  <si>
    <t>CSC Providence</t>
  </si>
  <si>
    <t>B67300</t>
  </si>
  <si>
    <t>CSD cath. Centre-Est de l'Ont.</t>
  </si>
  <si>
    <t>B67334</t>
  </si>
  <si>
    <t>CSD cath. de l'Est ontarien</t>
  </si>
  <si>
    <t>B67326</t>
  </si>
  <si>
    <t>CSD cath. des Aurores boréales</t>
  </si>
  <si>
    <t>B29130</t>
  </si>
  <si>
    <t>Y</t>
  </si>
  <si>
    <t>CSD cath. des Grandes Rivières</t>
  </si>
  <si>
    <t>B29106</t>
  </si>
  <si>
    <t>CSD cath. du Nouvel-Ontario</t>
  </si>
  <si>
    <t>B29122</t>
  </si>
  <si>
    <t>CSD catholique Franco-Nord</t>
  </si>
  <si>
    <t>B29114</t>
  </si>
  <si>
    <t>CSP du Nord-Est de l'Ontario</t>
  </si>
  <si>
    <t>B28100</t>
  </si>
  <si>
    <t>CSP du Grand Nord de l'Ontario</t>
  </si>
  <si>
    <t>B28118</t>
  </si>
  <si>
    <t>Cath DSB of Eastern Ontario</t>
  </si>
  <si>
    <t>B67172</t>
  </si>
  <si>
    <t>B66303</t>
  </si>
  <si>
    <t>DSB Ontario North East</t>
  </si>
  <si>
    <t>B28002</t>
  </si>
  <si>
    <t>DSB of Niagara</t>
  </si>
  <si>
    <t>B66150</t>
  </si>
  <si>
    <t>Dufferin-Peel Catholic DSB</t>
  </si>
  <si>
    <t>B67083</t>
  </si>
  <si>
    <t>Durham Catholic DSB</t>
  </si>
  <si>
    <t>B67105</t>
  </si>
  <si>
    <t>Durham DSB</t>
  </si>
  <si>
    <t>B66060</t>
  </si>
  <si>
    <t>Grand Erie DSB</t>
  </si>
  <si>
    <t>B66168</t>
  </si>
  <si>
    <t>Greater Essex County DSB</t>
  </si>
  <si>
    <t>B66028</t>
  </si>
  <si>
    <t>Halton Catholic DSB</t>
  </si>
  <si>
    <t>B67113</t>
  </si>
  <si>
    <t>Halton DSB</t>
  </si>
  <si>
    <t>B66133</t>
  </si>
  <si>
    <t>Hamilton-Wentworth Cath DSB</t>
  </si>
  <si>
    <t>B67121</t>
  </si>
  <si>
    <t>Hamilton-Wentworth DSB</t>
  </si>
  <si>
    <t>B66141</t>
  </si>
  <si>
    <t>Hastings &amp; Prince Edward DSB</t>
  </si>
  <si>
    <t>B66222</t>
  </si>
  <si>
    <t>Huron-Perth Catholic DSB</t>
  </si>
  <si>
    <t>B67016</t>
  </si>
  <si>
    <t>Huron-Superior Catholic DSB</t>
  </si>
  <si>
    <t>B29025</t>
  </si>
  <si>
    <t>Kawartha Pine Ridge DSB</t>
  </si>
  <si>
    <t>B66079</t>
  </si>
  <si>
    <t>Keewatin-Patricia DSB</t>
  </si>
  <si>
    <t>B28045</t>
  </si>
  <si>
    <t>Kenora Catholic DSB</t>
  </si>
  <si>
    <t>B29050</t>
  </si>
  <si>
    <t>Lakehead DSB</t>
  </si>
  <si>
    <t>B28061</t>
  </si>
  <si>
    <t>Lambton Kent DSB</t>
  </si>
  <si>
    <t>B66036</t>
  </si>
  <si>
    <t>Limestone DSB</t>
  </si>
  <si>
    <t>B66206</t>
  </si>
  <si>
    <t>London Dist. Catholic School</t>
  </si>
  <si>
    <t>B67032</t>
  </si>
  <si>
    <t>Near North DSB</t>
  </si>
  <si>
    <t>B28037</t>
  </si>
  <si>
    <t>Niagara Catholic DSB</t>
  </si>
  <si>
    <t>B67156</t>
  </si>
  <si>
    <t>Nipissing-Parry Sound Cath DSB</t>
  </si>
  <si>
    <t>B29017</t>
  </si>
  <si>
    <t>Northeastern Catholic DSB</t>
  </si>
  <si>
    <t>B29009</t>
  </si>
  <si>
    <t>Northwest Catholic DSB</t>
  </si>
  <si>
    <t>B29041</t>
  </si>
  <si>
    <t>Ottawa Catholic DSB</t>
  </si>
  <si>
    <t>B67180</t>
  </si>
  <si>
    <t>Ottawa-Carleton DSB</t>
  </si>
  <si>
    <t>B66184</t>
  </si>
  <si>
    <t>PVNC Catholic DSB</t>
  </si>
  <si>
    <t>B67067</t>
  </si>
  <si>
    <t>Peel DSB</t>
  </si>
  <si>
    <t>B66125</t>
  </si>
  <si>
    <t>Rainbow DSB</t>
  </si>
  <si>
    <t>B28029</t>
  </si>
  <si>
    <t>Rainy River DSB</t>
  </si>
  <si>
    <t>B28053</t>
  </si>
  <si>
    <t>Renfrew County Catholic DSB</t>
  </si>
  <si>
    <t>B67199</t>
  </si>
  <si>
    <t>Renfrew County DSB</t>
  </si>
  <si>
    <t>B66214</t>
  </si>
  <si>
    <t>Simcoe County DSB</t>
  </si>
  <si>
    <t>B66109</t>
  </si>
  <si>
    <t>Simcoe Muskoka Catholic DSB</t>
  </si>
  <si>
    <t>B67091</t>
  </si>
  <si>
    <t>St. Clair Catholic DSB</t>
  </si>
  <si>
    <t>B67040</t>
  </si>
  <si>
    <t>Sudbury Catholic DSB</t>
  </si>
  <si>
    <t>B29033</t>
  </si>
  <si>
    <t>Superior North Catholic DSB</t>
  </si>
  <si>
    <t>B29076</t>
  </si>
  <si>
    <t>Superior-Greenstone DSB</t>
  </si>
  <si>
    <t>B28070</t>
  </si>
  <si>
    <t>Thames Valley DSB</t>
  </si>
  <si>
    <t>B66044</t>
  </si>
  <si>
    <t>Thunder Bay Catholic DSB</t>
  </si>
  <si>
    <t>B29068</t>
  </si>
  <si>
    <t>Toronto Catholic DSB</t>
  </si>
  <si>
    <t>B67059</t>
  </si>
  <si>
    <t>Toronto DSB</t>
  </si>
  <si>
    <t>B66052</t>
  </si>
  <si>
    <t>Trillium Lakelands DSB</t>
  </si>
  <si>
    <t>B66087</t>
  </si>
  <si>
    <t>Upper Canada DSB</t>
  </si>
  <si>
    <t>B66192</t>
  </si>
  <si>
    <t>Upper Grand DSB</t>
  </si>
  <si>
    <t>B66117</t>
  </si>
  <si>
    <t>Waterloo Catholic DSB</t>
  </si>
  <si>
    <t>B67148</t>
  </si>
  <si>
    <t>Waterloo Region DSB</t>
  </si>
  <si>
    <t>B66176</t>
  </si>
  <si>
    <t>Wellington Catholic DSB</t>
  </si>
  <si>
    <t>B67130</t>
  </si>
  <si>
    <t>Windsor-Essex Catholic DSB</t>
  </si>
  <si>
    <t>B67024</t>
  </si>
  <si>
    <t>York Catholic DSB</t>
  </si>
  <si>
    <t>B67075</t>
  </si>
  <si>
    <t>York Region DSB</t>
  </si>
  <si>
    <t>B66095</t>
  </si>
  <si>
    <t>EFIS NAMING CONVENTIONS: DSB FILES</t>
  </si>
  <si>
    <t>CHECK Index</t>
  </si>
  <si>
    <t>CHECK Brdno</t>
  </si>
  <si>
    <t>Please refer to the Regulation for the specific year and the Education Act for details.</t>
  </si>
  <si>
    <t>Pupils of the board are pupils enrolled in schools operated by the board except for the following:</t>
  </si>
  <si>
    <t xml:space="preserve">Please enter information or data in white coloured cells (yellow coloured cells are protected). Please enter all ADE data to two decimal places. </t>
  </si>
  <si>
    <t>2026-27 Core Ed Enrolment Forecast</t>
  </si>
  <si>
    <t>a) pupils who are liable to pay fees as specified in S49(6) of the Education Act</t>
  </si>
  <si>
    <t>2025-26</t>
  </si>
  <si>
    <r>
      <t>Pupils of the board</t>
    </r>
    <r>
      <rPr>
        <sz val="11"/>
        <rFont val="Arial"/>
        <family val="2"/>
      </rPr>
      <t xml:space="preserve"> (Calculation of Average Daily Enrolment of the Core Education Funding (formerly Grants for Student Needs) Regulation): </t>
    </r>
  </si>
  <si>
    <r>
      <t xml:space="preserve">The column titles for this worksheet are in rows 2, 3 and 7, 18 and 20. They span cells B3, B7, B18, and D20 through H20. The data spans cells A2, and A4 through H34. There is information in every cell from </t>
    </r>
    <r>
      <rPr>
        <u/>
        <sz val="11"/>
        <color rgb="FFBFBFBF"/>
        <rFont val="Calibri"/>
        <family val="2"/>
        <scheme val="minor"/>
      </rPr>
      <t>A4 through C5 – excluding column B,</t>
    </r>
    <r>
      <rPr>
        <sz val="11"/>
        <color rgb="FFBFBFBF"/>
        <rFont val="Calibri"/>
        <family val="2"/>
        <scheme val="minor"/>
      </rPr>
      <t xml:space="preserve"> D4 through D16 – excluding D5 and D14, B8 through B10, A12 through C12 – excluding column B12, B19, A21 through B23, and A25 through B34. The following cells have input fields: C4, C8 through C10, D22 through H23, D26 through H30, and D33 through H33.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r>
  </si>
  <si>
    <t>Column1</t>
  </si>
  <si>
    <t>Column2</t>
  </si>
  <si>
    <t>Column3</t>
  </si>
  <si>
    <t>2026-27</t>
  </si>
  <si>
    <t>2027-28</t>
  </si>
  <si>
    <t>2028-29</t>
  </si>
  <si>
    <t>2029-30</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</si>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</sst>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
  </numFmts>
  <fonts count="18" x14ac:knownFonts="1">
    <font>
      <sz val="11"/>
      <color theme="1"/>
      <name val="Calibri"/>
      <family val="2"/>
      <scheme val="minor"/>
    </font>
    <font>
      <b/>
      <sz val="14"/>
      <color theme="1"/>
      <name val="Calibri"/>
      <family val="2"/>
      <scheme val="minor"/>
    </font>
    <font>
      <sz val="11"/>
      <color theme="1"/>
      <name val="Arial"/>
      <family val="2"/>
    </font>
    <font>
      <b/>
      <sz val="12"/>
      <color theme="1"/>
      <name val="Arial"/>
      <family val="2"/>
    </font>
    <font>
      <b/>
      <sz val="11"/>
      <color theme="1"/>
      <name val="Arial"/>
      <family val="2"/>
    </font>
    <font>
      <u/>
      <sz val="11"/>
      <color theme="1"/>
      <name val="Arial"/>
      <family val="2"/>
    </font>
    <font>
      <b/>
      <u/>
      <sz val="12"/>
      <color theme="1"/>
      <name val="Arial"/>
      <family val="2"/>
    </font>
    <font>
      <sz val="11"/>
      <color rgb="FFBFBFBF"/>
      <name val="Calibri"/>
      <family val="2"/>
      <scheme val="minor"/>
    </font>
    <font>
      <sz val="11"/>
      <color theme="1"/>
      <name val="Calibri"/>
      <family val="2"/>
      <scheme val="minor"/>
    </font>
    <font>
      <b/>
      <u/>
      <sz val="9"/>
      <color theme="1"/>
      <name val="Arial"/>
      <family val="2"/>
    </font>
    <font>
      <sz val="9"/>
      <color theme="1"/>
      <name val="Arial"/>
      <family val="2"/>
    </font>
    <font>
      <b/>
      <sz val="9"/>
      <color theme="1"/>
      <name val="Arial"/>
      <family val="2"/>
    </font>
    <font>
      <b/>
      <sz val="11"/>
      <name val="Arial"/>
      <family val="2"/>
    </font>
    <font>
      <sz val="11"/>
      <color rgb="FFFF0000"/>
      <name val="Arial"/>
      <family val="2"/>
    </font>
    <font>
      <sz val="11"/>
      <name val="Arial"/>
      <family val="2"/>
    </font>
    <font>
      <u/>
      <sz val="11"/>
      <color rgb="FFBFBFBF"/>
      <name val="Calibri"/>
      <family val="2"/>
      <scheme val="minor"/>
    </font>
    <font>
      <sz val="8"/>
      <name val="Calibri"/>
      <family val="2"/>
      <scheme val="minor"/>
    </font>
    <font>
      <sz val="11"/>
      <color rgb="FFBFBFBF"/>
      <name val="Arial"/>
      <family val="2"/>
    </font>
  </fonts>
  <fills count="6">
    <fill>
      <patternFill patternType="none"/>
    </fill>
    <fill>
      <patternFill patternType="gray125"/>
    </fill>
    <fill>
      <patternFill patternType="solid">
        <fgColor rgb="FFFFFFCC"/>
        <bgColor indexed="64"/>
      </patternFill>
    </fill>
    <fill>
      <patternFill patternType="solid">
        <fgColor rgb="FFC0C0C0"/>
        <bgColor indexed="64"/>
      </patternFill>
    </fill>
    <fill>
      <patternFill patternType="solid">
        <fgColor rgb="FFFFFF00"/>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43" fontId="8" fillId="0" borderId="0" applyFont="0" applyFill="0" applyBorder="0" applyAlignment="0" applyProtection="0"/>
  </cellStyleXfs>
  <cellXfs count="42">
    <xf numFmtId="0" fontId="0" fillId="0" borderId="0" xfId="0"/>
    <xf numFmtId="0" fontId="1" fillId="0" borderId="0" xfId="0" applyFont="1"/>
    <xf numFmtId="0" fontId="0" fillId="4" borderId="0" xfId="0" applyFill="1"/>
    <xf numFmtId="0" fontId="2" fillId="0" borderId="1" xfId="0" applyFont="1" applyBorder="1" applyAlignment="1" applyProtection="1">
      <alignment horizontal="center"/>
      <protection locked="0"/>
    </xf>
    <xf numFmtId="4" fontId="2" fillId="0" borderId="1" xfId="0" applyNumberFormat="1" applyFont="1" applyBorder="1" applyAlignment="1" applyProtection="1">
      <alignment horizontal="right"/>
      <protection locked="0"/>
    </xf>
    <xf numFmtId="0" fontId="9" fillId="0" borderId="0" xfId="0" applyFont="1"/>
    <xf numFmtId="0" fontId="10" fillId="0" borderId="0" xfId="0" applyFont="1"/>
    <xf numFmtId="0" fontId="10" fillId="0" borderId="1" xfId="0" applyFont="1" applyBorder="1"/>
    <xf numFmtId="0" fontId="11" fillId="5" borderId="1" xfId="0" applyFont="1" applyFill="1" applyBorder="1"/>
    <xf numFmtId="43" fontId="0" fillId="0" borderId="0" xfId="1" applyFont="1"/>
    <xf numFmtId="0" fontId="11" fillId="0" borderId="2" xfId="0" applyFont="1" applyBorder="1"/>
    <xf numFmtId="0" fontId="12" fillId="0" borderId="0" xfId="0" applyFont="1"/>
    <xf numFmtId="49" fontId="2" fillId="0" borderId="1" xfId="0" applyNumberFormat="1" applyFont="1" applyBorder="1" applyAlignment="1" applyProtection="1">
      <alignment horizontal="center"/>
      <protection locked="0"/>
    </xf>
    <xf numFmtId="0" fontId="2" fillId="3" borderId="0" xfId="0" applyFont="1" applyFill="1"/>
    <xf numFmtId="0" fontId="2" fillId="0" borderId="0" xfId="0" applyFont="1"/>
    <xf numFmtId="0" fontId="3" fillId="2" borderId="0" xfId="0" applyFont="1" applyFill="1"/>
    <xf numFmtId="0" fontId="2" fillId="2" borderId="0" xfId="0" applyFont="1" applyFill="1"/>
    <xf numFmtId="0" fontId="12" fillId="2" borderId="0" xfId="0" applyFont="1" applyFill="1"/>
    <xf numFmtId="0" fontId="14" fillId="2" borderId="0" xfId="0" applyFont="1" applyFill="1"/>
    <xf numFmtId="0" fontId="2" fillId="2" borderId="1" xfId="0" applyFont="1" applyFill="1" applyBorder="1" applyAlignment="1">
      <alignment horizontal="center"/>
    </xf>
    <xf numFmtId="0" fontId="5" fillId="2" borderId="0" xfId="0" applyFont="1" applyFill="1"/>
    <xf numFmtId="0" fontId="2" fillId="2" borderId="0" xfId="0" applyFont="1" applyFill="1" applyAlignment="1">
      <alignment horizontal="right"/>
    </xf>
    <xf numFmtId="0" fontId="12" fillId="2" borderId="0" xfId="0" applyFont="1" applyFill="1" applyAlignment="1">
      <alignment wrapText="1"/>
    </xf>
    <xf numFmtId="0" fontId="14" fillId="2" borderId="0" xfId="0" applyFont="1" applyFill="1" applyAlignment="1">
      <alignment horizontal="left" indent="2"/>
    </xf>
    <xf numFmtId="0" fontId="14" fillId="2" borderId="0" xfId="0" applyFont="1" applyFill="1" applyAlignment="1">
      <alignment horizontal="left"/>
    </xf>
    <xf numFmtId="0" fontId="6" fillId="2" borderId="0" xfId="0" applyFont="1" applyFill="1" applyAlignment="1">
      <alignment horizontal="left"/>
    </xf>
    <xf numFmtId="0" fontId="4" fillId="2" borderId="0" xfId="0" applyFont="1" applyFill="1" applyAlignment="1">
      <alignment horizontal="left" wrapText="1"/>
    </xf>
    <xf numFmtId="0" fontId="4" fillId="2" borderId="0" xfId="0" applyFont="1" applyFill="1" applyAlignment="1">
      <alignment horizontal="left"/>
    </xf>
    <xf numFmtId="0" fontId="12" fillId="2" borderId="0" xfId="0" applyFont="1" applyFill="1" applyAlignment="1">
      <alignment horizontal="center"/>
    </xf>
    <xf numFmtId="0" fontId="13" fillId="2" borderId="0" xfId="0" applyFont="1" applyFill="1"/>
    <xf numFmtId="4" fontId="4" fillId="2" borderId="1" xfId="0" applyNumberFormat="1" applyFont="1" applyFill="1" applyBorder="1" applyAlignment="1">
      <alignment horizontal="right"/>
    </xf>
    <xf numFmtId="4" fontId="4" fillId="2" borderId="3" xfId="0" applyNumberFormat="1" applyFont="1" applyFill="1" applyBorder="1" applyAlignment="1">
      <alignment horizontal="right"/>
    </xf>
    <xf numFmtId="4" fontId="4" fillId="2" borderId="0" xfId="0" applyNumberFormat="1" applyFont="1" applyFill="1"/>
    <xf numFmtId="4" fontId="4" fillId="2" borderId="0" xfId="0" quotePrefix="1" applyNumberFormat="1" applyFont="1" applyFill="1" applyAlignment="1">
      <alignment horizontal="right"/>
    </xf>
    <xf numFmtId="4" fontId="4" fillId="2" borderId="0" xfId="0" applyNumberFormat="1" applyFont="1" applyFill="1" applyAlignment="1">
      <alignment horizontal="right"/>
    </xf>
    <xf numFmtId="164" fontId="12" fillId="2" borderId="0" xfId="0" applyNumberFormat="1" applyFont="1" applyFill="1" applyAlignment="1">
      <alignment horizontal="center"/>
    </xf>
    <xf numFmtId="0" fontId="4" fillId="2" borderId="0" xfId="0" applyFont="1" applyFill="1" applyAlignment="1">
      <alignment horizontal="center"/>
    </xf>
    <xf numFmtId="0" fontId="2" fillId="2" borderId="0" xfId="0" applyFont="1" applyFill="1" applyAlignment="1">
      <alignment horizontal="center"/>
    </xf>
    <xf numFmtId="4" fontId="2" fillId="2" borderId="0" xfId="0" applyNumberFormat="1" applyFont="1" applyFill="1"/>
    <xf numFmtId="0" fontId="14" fillId="2" borderId="0" xfId="0" applyFont="1" applyFill="1" applyAlignment="1">
      <alignment wrapText="1"/>
    </xf>
    <xf numFmtId="0" fontId="17" fillId="3" borderId="0" xfId="0" applyFont="1" applyFill="1"/>
    <xf numFmtId="0" fontId="17" fillId="3" borderId="0" xfId="0" applyFont="1" applyFill="1" applyAlignment="1">
      <alignment horizontal="center"/>
    </xf>
  </cellXfs>
  <cellStyles count="2">
    <cellStyle name="Comma" xfId="1" builtinId="3"/>
    <cellStyle name="Normal" xfId="0" builtinId="0"/>
  </cellStyles>
  <dxfs count="11">
    <dxf>
      <font>
        <b/>
        <i val="0"/>
        <strike val="0"/>
        <condense val="0"/>
        <extend val="0"/>
        <outline val="0"/>
        <shadow val="0"/>
        <u val="none"/>
        <vertAlign val="baseline"/>
        <sz val="11"/>
        <color theme="1"/>
        <name val="Arial"/>
        <family val="2"/>
        <scheme val="none"/>
      </font>
      <numFmt numFmtId="4" formatCode="#,##0.0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family val="2"/>
        <scheme val="none"/>
      </font>
      <numFmt numFmtId="4" formatCode="#,##0.0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family val="2"/>
        <scheme val="none"/>
      </font>
      <numFmt numFmtId="4" formatCode="#,##0.0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family val="2"/>
        <scheme val="none"/>
      </font>
      <numFmt numFmtId="4" formatCode="#,##0.0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family val="2"/>
        <scheme val="none"/>
      </font>
      <numFmt numFmtId="4" formatCode="#,##0.0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family val="2"/>
        <scheme val="none"/>
      </font>
      <numFmt numFmtId="4" formatCode="#,##0.00"/>
      <fill>
        <patternFill patternType="solid">
          <fgColor indexed="64"/>
          <bgColor rgb="FFFFFFCC"/>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family val="2"/>
        <scheme val="none"/>
      </font>
      <numFmt numFmtId="4" formatCode="#,##0.00"/>
      <fill>
        <patternFill patternType="solid">
          <fgColor indexed="64"/>
          <bgColor rgb="FFFFFFCC"/>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center"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fill>
        <patternFill patternType="solid">
          <fgColor indexed="64"/>
          <bgColor rgb="FFFFFFCC"/>
        </patternFill>
      </fill>
      <alignment horizontal="center" vertical="bottom" textRotation="0" wrapText="0" indent="0" justifyLastLine="0" shrinkToFit="0" readingOrder="0"/>
      <protection locked="1" hidden="0"/>
    </dxf>
  </dxfs>
  <tableStyles count="1" defaultTableStyle="TableStyleMedium2" defaultPivotStyle="PivotStyleLight16">
    <tableStyle name="Table Style 1" pivot="0" count="0" xr9:uid="{2124F836-9936-46ED-8F14-BA90916EC34B}"/>
  </tableStyles>
  <colors>
    <mruColors>
      <color rgb="FFC0C0C0"/>
      <color rgb="FFBFBFB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169E5EF-9FA8-4D54-8995-A03815ED4C0E}" name="Day_School_Enrolment" displayName="Day_School_Enrolment" ref="A20:H34" totalsRowShown="0" headerRowDxfId="10" dataDxfId="9" tableBorderDxfId="8">
  <tableColumns count="8">
    <tableColumn id="8" xr3:uid="{81A99398-6232-414F-BF4B-197B71A2A775}" name="Column1" dataDxfId="7"/>
    <tableColumn id="6" xr3:uid="{45186176-0FF8-44EA-8AB3-169DF64CCA78}" name="Column2" dataDxfId="6"/>
    <tableColumn id="7" xr3:uid="{04367294-A77E-4F91-A24F-BCA2317E7578}" name="Column3" dataDxfId="5"/>
    <tableColumn id="1" xr3:uid="{2C15F57B-8DD2-46EF-B84F-4E32827D7926}" name="2025-26" dataDxfId="4"/>
    <tableColumn id="2" xr3:uid="{4D411827-CBCE-43F1-93F6-66A6FF0DAAB3}" name="2026-27" dataDxfId="3"/>
    <tableColumn id="3" xr3:uid="{6DE57F62-27A3-4630-9F80-61FA1B2C4B11}" name="2027-28" dataDxfId="2"/>
    <tableColumn id="4" xr3:uid="{21888166-4C69-413A-85BD-9ACF1EE2A0DD}" name="2028-29" dataDxfId="1"/>
    <tableColumn id="5" xr3:uid="{4E7B187E-9D1A-4923-9918-403CDAA60D09}" name="2029-30"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AA87-1906-4AE0-A3C0-B1CBD2301706}">
  <sheetPr codeName="Sheet1"/>
  <dimension ref="A1:R74"/>
  <sheetViews>
    <sheetView workbookViewId="0">
      <selection activeCell="O8" sqref="O8"/>
    </sheetView>
  </sheetViews>
  <sheetFormatPr defaultRowHeight="15" x14ac:dyDescent="0.25"/>
  <cols>
    <col min="3" max="3" width="9.28515625" customWidth="1"/>
    <col min="4" max="4" width="24.7109375" customWidth="1"/>
    <col min="7" max="9" width="5.28515625" customWidth="1"/>
    <col min="10" max="10" width="34.42578125" customWidth="1"/>
    <col min="15" max="15" width="63.7109375" customWidth="1"/>
    <col min="17" max="18" width="13.42578125" customWidth="1"/>
  </cols>
  <sheetData>
    <row r="1" spans="1:18" ht="18.75" x14ac:dyDescent="0.3">
      <c r="A1" t="s">
        <v>0</v>
      </c>
      <c r="B1" t="s">
        <v>1</v>
      </c>
      <c r="C1" t="s">
        <v>2</v>
      </c>
      <c r="D1" t="s">
        <v>3</v>
      </c>
      <c r="F1" s="1"/>
      <c r="J1" s="5" t="s">
        <v>263</v>
      </c>
      <c r="K1" s="11" t="s">
        <v>269</v>
      </c>
      <c r="L1" s="6"/>
      <c r="M1" s="6"/>
      <c r="N1" s="6"/>
      <c r="O1" s="6"/>
      <c r="P1" s="6"/>
      <c r="Q1" s="6"/>
    </row>
    <row r="2" spans="1:18" x14ac:dyDescent="0.25">
      <c r="C2" t="s">
        <v>97</v>
      </c>
      <c r="D2" t="s">
        <v>98</v>
      </c>
      <c r="E2" t="s">
        <v>79</v>
      </c>
      <c r="F2" s="2" t="s">
        <v>271</v>
      </c>
      <c r="J2" s="8" t="s">
        <v>109</v>
      </c>
      <c r="K2" s="8" t="s">
        <v>110</v>
      </c>
      <c r="L2" s="8" t="s">
        <v>111</v>
      </c>
      <c r="M2" s="8" t="s">
        <v>112</v>
      </c>
      <c r="N2" s="8" t="s">
        <v>113</v>
      </c>
      <c r="O2" s="8" t="s">
        <v>114</v>
      </c>
      <c r="P2" s="8" t="s">
        <v>115</v>
      </c>
      <c r="Q2" s="10" t="s">
        <v>264</v>
      </c>
      <c r="R2" s="10" t="s">
        <v>265</v>
      </c>
    </row>
    <row r="3" spans="1:18" x14ac:dyDescent="0.25">
      <c r="A3">
        <v>2</v>
      </c>
      <c r="B3">
        <v>2</v>
      </c>
      <c r="C3">
        <v>28010</v>
      </c>
      <c r="D3" t="s">
        <v>4</v>
      </c>
      <c r="E3" t="s">
        <v>80</v>
      </c>
      <c r="F3" t="str">
        <f>LEFT(F2,4)+1&amp;"-"&amp;RIGHT(F2,2)+1</f>
        <v>2026-27</v>
      </c>
      <c r="J3" s="7" t="s">
        <v>116</v>
      </c>
      <c r="K3" s="7" t="s">
        <v>117</v>
      </c>
      <c r="L3" s="7">
        <v>2</v>
      </c>
      <c r="M3" s="7">
        <v>2</v>
      </c>
      <c r="N3" s="7" t="s">
        <v>118</v>
      </c>
      <c r="O3" s="7" t="str">
        <f>K3&amp;"_"&amp;J3&amp;"_"&amp;$K$1</f>
        <v>B28010_Algoma DSB_2026-27 Core Ed Enrolment Forecast</v>
      </c>
      <c r="P3" s="7" t="s">
        <v>119</v>
      </c>
      <c r="Q3" s="9">
        <f>INDEX(B:B,MATCH(VALUE(RIGHT(K3,5)),C:C,0),1)-L3</f>
        <v>0</v>
      </c>
      <c r="R3" s="9">
        <f>INDEX(C:C,MATCH(L3,B:B,0),1)-VALUE(RIGHT(K3,5))</f>
        <v>0</v>
      </c>
    </row>
    <row r="4" spans="1:18" x14ac:dyDescent="0.25">
      <c r="A4">
        <v>55</v>
      </c>
      <c r="B4">
        <v>60</v>
      </c>
      <c r="C4">
        <v>67202</v>
      </c>
      <c r="D4" t="s">
        <v>5</v>
      </c>
      <c r="E4" t="s">
        <v>81</v>
      </c>
      <c r="F4" t="str">
        <f>LEFT(F3,4)+1&amp;"-"&amp;RIGHT(F3,2)+1</f>
        <v>2027-28</v>
      </c>
      <c r="J4" s="7" t="s">
        <v>120</v>
      </c>
      <c r="K4" s="7" t="s">
        <v>121</v>
      </c>
      <c r="L4" s="7">
        <v>60</v>
      </c>
      <c r="M4" s="7">
        <v>55</v>
      </c>
      <c r="N4" s="7" t="s">
        <v>118</v>
      </c>
      <c r="O4" s="7" t="str">
        <f>K4&amp;"_"&amp;J4&amp;"_"&amp;$K$1</f>
        <v>B67202_Algonquin &amp; Lakeshore Cath DSB_2026-27 Core Ed Enrolment Forecast</v>
      </c>
      <c r="P4" s="7" t="s">
        <v>119</v>
      </c>
      <c r="Q4" s="9">
        <f t="shared" ref="Q4:Q67" si="0">INDEX(B:B,MATCH(VALUE(RIGHT(K4,5)),C:C,0),1)-L4</f>
        <v>0</v>
      </c>
      <c r="R4" s="9">
        <f t="shared" ref="R4:R67" si="1">VALUE(RIGHT(K4,5))-INDEX(C:C,MATCH(L4,B:B,0),1)</f>
        <v>0</v>
      </c>
    </row>
    <row r="5" spans="1:18" x14ac:dyDescent="0.25">
      <c r="A5">
        <v>8</v>
      </c>
      <c r="B5">
        <v>10</v>
      </c>
      <c r="C5">
        <v>66010</v>
      </c>
      <c r="D5" t="s">
        <v>6</v>
      </c>
      <c r="E5" t="s">
        <v>82</v>
      </c>
      <c r="F5" t="str">
        <f>LEFT(F4,4)+1&amp;"-"&amp;RIGHT(F4,2)+1</f>
        <v>2028-29</v>
      </c>
      <c r="J5" s="7" t="s">
        <v>122</v>
      </c>
      <c r="K5" s="7" t="s">
        <v>123</v>
      </c>
      <c r="L5" s="7">
        <v>10</v>
      </c>
      <c r="M5" s="7">
        <v>8</v>
      </c>
      <c r="N5" s="7" t="s">
        <v>118</v>
      </c>
      <c r="O5" s="7" t="str">
        <f t="shared" ref="O5:O67" si="2">K5&amp;"_"&amp;J5&amp;"_"&amp;$K$1</f>
        <v>B66010_Avon Maitland DSB_2026-27 Core Ed Enrolment Forecast</v>
      </c>
      <c r="P5" s="7" t="s">
        <v>119</v>
      </c>
      <c r="Q5" s="9">
        <f t="shared" si="0"/>
        <v>0</v>
      </c>
      <c r="R5" s="9">
        <f t="shared" si="1"/>
        <v>0</v>
      </c>
    </row>
    <row r="6" spans="1:18" x14ac:dyDescent="0.25">
      <c r="A6">
        <v>7</v>
      </c>
      <c r="B6">
        <v>9</v>
      </c>
      <c r="C6">
        <v>66001</v>
      </c>
      <c r="D6" t="s">
        <v>7</v>
      </c>
      <c r="E6" t="s">
        <v>83</v>
      </c>
      <c r="F6" t="str">
        <f>LEFT(F5,4)+1&amp;"-"&amp;RIGHT(F5,2)+1</f>
        <v>2029-30</v>
      </c>
      <c r="J6" s="7" t="s">
        <v>124</v>
      </c>
      <c r="K6" s="7" t="s">
        <v>125</v>
      </c>
      <c r="L6" s="7">
        <v>9</v>
      </c>
      <c r="M6" s="7">
        <v>7</v>
      </c>
      <c r="N6" s="7" t="s">
        <v>118</v>
      </c>
      <c r="O6" s="7" t="str">
        <f t="shared" si="2"/>
        <v>B66001_Bluewater DSB_2026-27 Core Ed Enrolment Forecast</v>
      </c>
      <c r="P6" s="7" t="s">
        <v>119</v>
      </c>
      <c r="Q6" s="9">
        <f t="shared" si="0"/>
        <v>0</v>
      </c>
      <c r="R6" s="9">
        <f t="shared" si="1"/>
        <v>0</v>
      </c>
    </row>
    <row r="7" spans="1:18" x14ac:dyDescent="0.25">
      <c r="A7">
        <v>51</v>
      </c>
      <c r="B7">
        <v>56</v>
      </c>
      <c r="C7">
        <v>67164</v>
      </c>
      <c r="D7" t="s">
        <v>8</v>
      </c>
      <c r="J7" s="7" t="s">
        <v>126</v>
      </c>
      <c r="K7" s="7" t="s">
        <v>127</v>
      </c>
      <c r="L7" s="7">
        <v>56</v>
      </c>
      <c r="M7" s="7">
        <v>51</v>
      </c>
      <c r="N7" s="7" t="s">
        <v>118</v>
      </c>
      <c r="O7" s="7" t="str">
        <f t="shared" si="2"/>
        <v>B67164_Brant Haldimand Norfolk CDSB_2026-27 Core Ed Enrolment Forecast</v>
      </c>
      <c r="P7" s="7" t="s">
        <v>119</v>
      </c>
      <c r="Q7" s="9">
        <f t="shared" si="0"/>
        <v>0</v>
      </c>
      <c r="R7" s="9">
        <f t="shared" si="1"/>
        <v>0</v>
      </c>
    </row>
    <row r="8" spans="1:18" x14ac:dyDescent="0.25">
      <c r="A8">
        <v>35</v>
      </c>
      <c r="B8">
        <v>40</v>
      </c>
      <c r="C8">
        <v>67008</v>
      </c>
      <c r="D8" t="s">
        <v>9</v>
      </c>
      <c r="J8" s="7" t="s">
        <v>128</v>
      </c>
      <c r="K8" s="7" t="s">
        <v>129</v>
      </c>
      <c r="L8" s="7">
        <v>40</v>
      </c>
      <c r="M8" s="7">
        <v>35</v>
      </c>
      <c r="N8" s="7" t="s">
        <v>118</v>
      </c>
      <c r="O8" s="7" t="str">
        <f t="shared" si="2"/>
        <v>B67008_Bruce-Grey Catholic DSB_2026-27 Core Ed Enrolment Forecast</v>
      </c>
      <c r="P8" s="7" t="s">
        <v>119</v>
      </c>
      <c r="Q8" s="9">
        <f t="shared" si="0"/>
        <v>0</v>
      </c>
      <c r="R8" s="9">
        <f t="shared" si="1"/>
        <v>0</v>
      </c>
    </row>
    <row r="9" spans="1:18" x14ac:dyDescent="0.25">
      <c r="A9">
        <v>52</v>
      </c>
      <c r="B9">
        <v>57</v>
      </c>
      <c r="C9">
        <v>67172</v>
      </c>
      <c r="D9" t="s">
        <v>10</v>
      </c>
      <c r="J9" s="7" t="s">
        <v>130</v>
      </c>
      <c r="K9" s="7" t="s">
        <v>131</v>
      </c>
      <c r="L9" s="7">
        <v>64</v>
      </c>
      <c r="M9" s="7">
        <v>59</v>
      </c>
      <c r="N9" s="7" t="s">
        <v>132</v>
      </c>
      <c r="O9" s="7" t="str">
        <f t="shared" si="2"/>
        <v>B66311_CEP de l'Est de l'Ontario_2026-27 Core Ed Enrolment Forecast</v>
      </c>
      <c r="P9" s="7" t="s">
        <v>119</v>
      </c>
      <c r="Q9" s="9">
        <f t="shared" si="0"/>
        <v>0</v>
      </c>
      <c r="R9" s="9">
        <f t="shared" si="1"/>
        <v>0</v>
      </c>
    </row>
    <row r="10" spans="1:18" x14ac:dyDescent="0.25">
      <c r="A10">
        <v>58</v>
      </c>
      <c r="B10">
        <v>63</v>
      </c>
      <c r="C10">
        <v>66303</v>
      </c>
      <c r="D10" t="s">
        <v>11</v>
      </c>
      <c r="J10" s="7" t="s">
        <v>133</v>
      </c>
      <c r="K10" s="7" t="s">
        <v>134</v>
      </c>
      <c r="L10" s="7">
        <v>70</v>
      </c>
      <c r="M10" s="7">
        <v>64</v>
      </c>
      <c r="N10" s="7" t="s">
        <v>132</v>
      </c>
      <c r="O10" s="7" t="str">
        <f t="shared" si="2"/>
        <v>B67318_CSC MonAvenir_2026-27 Core Ed Enrolment Forecast</v>
      </c>
      <c r="P10" s="7" t="s">
        <v>119</v>
      </c>
      <c r="Q10" s="9">
        <f t="shared" si="0"/>
        <v>0</v>
      </c>
      <c r="R10" s="9">
        <f t="shared" si="1"/>
        <v>0</v>
      </c>
    </row>
    <row r="11" spans="1:18" x14ac:dyDescent="0.25">
      <c r="A11">
        <v>64</v>
      </c>
      <c r="B11">
        <v>70</v>
      </c>
      <c r="C11">
        <v>67318</v>
      </c>
      <c r="D11" t="s">
        <v>12</v>
      </c>
      <c r="J11" s="7" t="s">
        <v>135</v>
      </c>
      <c r="K11" s="7" t="s">
        <v>136</v>
      </c>
      <c r="L11" s="7">
        <v>69</v>
      </c>
      <c r="M11" s="7">
        <v>63</v>
      </c>
      <c r="N11" s="7" t="s">
        <v>132</v>
      </c>
      <c r="O11" s="7" t="str">
        <f t="shared" si="2"/>
        <v>B67300_CSC Providence_2026-27 Core Ed Enrolment Forecast</v>
      </c>
      <c r="P11" s="7" t="s">
        <v>119</v>
      </c>
      <c r="Q11" s="9">
        <f t="shared" si="0"/>
        <v>0</v>
      </c>
      <c r="R11" s="9">
        <f t="shared" si="1"/>
        <v>0</v>
      </c>
    </row>
    <row r="12" spans="1:18" x14ac:dyDescent="0.25">
      <c r="A12">
        <v>65</v>
      </c>
      <c r="B12">
        <v>71</v>
      </c>
      <c r="C12">
        <v>67326</v>
      </c>
      <c r="D12" t="s">
        <v>100</v>
      </c>
      <c r="J12" s="7" t="s">
        <v>137</v>
      </c>
      <c r="K12" s="7" t="s">
        <v>138</v>
      </c>
      <c r="L12" s="7">
        <v>72</v>
      </c>
      <c r="M12" s="7">
        <v>66</v>
      </c>
      <c r="N12" s="7" t="s">
        <v>132</v>
      </c>
      <c r="O12" s="7" t="str">
        <f t="shared" si="2"/>
        <v>B67334_CSD cath. Centre-Est de l'Ont._2026-27 Core Ed Enrolment Forecast</v>
      </c>
      <c r="P12" s="7" t="s">
        <v>119</v>
      </c>
      <c r="Q12" s="9">
        <f t="shared" si="0"/>
        <v>0</v>
      </c>
      <c r="R12" s="9">
        <f t="shared" si="1"/>
        <v>0</v>
      </c>
    </row>
    <row r="13" spans="1:18" x14ac:dyDescent="0.25">
      <c r="A13">
        <v>62</v>
      </c>
      <c r="B13">
        <v>68</v>
      </c>
      <c r="C13">
        <v>29130</v>
      </c>
      <c r="D13" t="s">
        <v>13</v>
      </c>
      <c r="J13" s="7" t="s">
        <v>139</v>
      </c>
      <c r="K13" s="7" t="s">
        <v>140</v>
      </c>
      <c r="L13" s="7">
        <v>71</v>
      </c>
      <c r="M13" s="7">
        <v>65</v>
      </c>
      <c r="N13" s="7" t="s">
        <v>132</v>
      </c>
      <c r="O13" s="7" t="str">
        <f t="shared" si="2"/>
        <v>B67326_CSD cath. de l'Est ontarien_2026-27 Core Ed Enrolment Forecast</v>
      </c>
      <c r="P13" s="7" t="s">
        <v>119</v>
      </c>
      <c r="Q13" s="9">
        <f t="shared" si="0"/>
        <v>0</v>
      </c>
      <c r="R13" s="9">
        <f t="shared" si="1"/>
        <v>0</v>
      </c>
    </row>
    <row r="14" spans="1:18" x14ac:dyDescent="0.25">
      <c r="A14">
        <v>60.1</v>
      </c>
      <c r="B14">
        <v>65</v>
      </c>
      <c r="C14">
        <v>29106</v>
      </c>
      <c r="D14" t="s">
        <v>14</v>
      </c>
      <c r="J14" s="7" t="s">
        <v>141</v>
      </c>
      <c r="K14" s="7" t="s">
        <v>142</v>
      </c>
      <c r="L14" s="7">
        <v>68</v>
      </c>
      <c r="M14" s="7">
        <v>62</v>
      </c>
      <c r="N14" s="7" t="s">
        <v>132</v>
      </c>
      <c r="O14" s="7" t="str">
        <f t="shared" si="2"/>
        <v>B29130_CSD cath. des Aurores boréales_2026-27 Core Ed Enrolment Forecast</v>
      </c>
      <c r="P14" s="7" t="s">
        <v>143</v>
      </c>
      <c r="Q14" s="9">
        <f t="shared" si="0"/>
        <v>0</v>
      </c>
      <c r="R14" s="9">
        <f t="shared" si="1"/>
        <v>0</v>
      </c>
    </row>
    <row r="15" spans="1:18" x14ac:dyDescent="0.25">
      <c r="A15">
        <v>66</v>
      </c>
      <c r="B15">
        <v>72</v>
      </c>
      <c r="C15">
        <v>67334</v>
      </c>
      <c r="D15" t="s">
        <v>101</v>
      </c>
      <c r="J15" s="7" t="s">
        <v>144</v>
      </c>
      <c r="K15" s="7" t="s">
        <v>145</v>
      </c>
      <c r="L15" s="7">
        <v>65</v>
      </c>
      <c r="M15" s="7">
        <v>60.1</v>
      </c>
      <c r="N15" s="7" t="s">
        <v>132</v>
      </c>
      <c r="O15" s="7" t="str">
        <f t="shared" si="2"/>
        <v>B29106_CSD cath. des Grandes Rivières_2026-27 Core Ed Enrolment Forecast</v>
      </c>
      <c r="P15" s="7" t="s">
        <v>143</v>
      </c>
      <c r="Q15" s="9">
        <f t="shared" si="0"/>
        <v>0</v>
      </c>
      <c r="R15" s="9">
        <f t="shared" si="1"/>
        <v>0</v>
      </c>
    </row>
    <row r="16" spans="1:18" x14ac:dyDescent="0.25">
      <c r="A16">
        <v>61</v>
      </c>
      <c r="B16">
        <v>67</v>
      </c>
      <c r="C16">
        <v>29122</v>
      </c>
      <c r="D16" t="s">
        <v>15</v>
      </c>
      <c r="J16" s="7" t="s">
        <v>146</v>
      </c>
      <c r="K16" s="7" t="s">
        <v>147</v>
      </c>
      <c r="L16" s="7">
        <v>67</v>
      </c>
      <c r="M16" s="7">
        <v>61</v>
      </c>
      <c r="N16" s="7" t="s">
        <v>132</v>
      </c>
      <c r="O16" s="7" t="str">
        <f t="shared" si="2"/>
        <v>B29122_CSD cath. du Nouvel-Ontario_2026-27 Core Ed Enrolment Forecast</v>
      </c>
      <c r="P16" s="7" t="s">
        <v>119</v>
      </c>
      <c r="Q16" s="9">
        <f t="shared" si="0"/>
        <v>0</v>
      </c>
      <c r="R16" s="9">
        <f t="shared" si="1"/>
        <v>0</v>
      </c>
    </row>
    <row r="17" spans="1:18" x14ac:dyDescent="0.25">
      <c r="A17">
        <v>60.2</v>
      </c>
      <c r="B17">
        <v>66</v>
      </c>
      <c r="C17">
        <v>29114</v>
      </c>
      <c r="D17" t="s">
        <v>16</v>
      </c>
      <c r="J17" s="7" t="s">
        <v>148</v>
      </c>
      <c r="K17" s="7" t="s">
        <v>149</v>
      </c>
      <c r="L17" s="7">
        <v>66</v>
      </c>
      <c r="M17" s="7">
        <v>60.2</v>
      </c>
      <c r="N17" s="7" t="s">
        <v>132</v>
      </c>
      <c r="O17" s="7" t="str">
        <f t="shared" si="2"/>
        <v>B29114_CSD catholique Franco-Nord_2026-27 Core Ed Enrolment Forecast</v>
      </c>
      <c r="P17" s="7" t="s">
        <v>119</v>
      </c>
      <c r="Q17" s="9">
        <f t="shared" si="0"/>
        <v>0</v>
      </c>
      <c r="R17" s="9">
        <f t="shared" si="1"/>
        <v>0</v>
      </c>
    </row>
    <row r="18" spans="1:18" x14ac:dyDescent="0.25">
      <c r="A18">
        <v>63</v>
      </c>
      <c r="B18">
        <v>69</v>
      </c>
      <c r="C18">
        <v>67300</v>
      </c>
      <c r="D18" t="s">
        <v>17</v>
      </c>
      <c r="J18" s="7" t="s">
        <v>150</v>
      </c>
      <c r="K18" s="7" t="s">
        <v>151</v>
      </c>
      <c r="L18" s="7">
        <v>61</v>
      </c>
      <c r="M18" s="7">
        <v>56</v>
      </c>
      <c r="N18" s="7" t="s">
        <v>132</v>
      </c>
      <c r="O18" s="7" t="str">
        <f t="shared" si="2"/>
        <v>B28100_CSP du Nord-Est de l'Ontario_2026-27 Core Ed Enrolment Forecast</v>
      </c>
      <c r="P18" s="7" t="s">
        <v>119</v>
      </c>
      <c r="Q18" s="9">
        <f t="shared" si="0"/>
        <v>0</v>
      </c>
      <c r="R18" s="9">
        <f t="shared" si="1"/>
        <v>0</v>
      </c>
    </row>
    <row r="19" spans="1:18" x14ac:dyDescent="0.25">
      <c r="A19">
        <v>59</v>
      </c>
      <c r="B19">
        <v>64</v>
      </c>
      <c r="C19">
        <v>66311</v>
      </c>
      <c r="D19" t="s">
        <v>99</v>
      </c>
      <c r="J19" s="7" t="s">
        <v>152</v>
      </c>
      <c r="K19" s="7" t="s">
        <v>153</v>
      </c>
      <c r="L19" s="7">
        <v>62</v>
      </c>
      <c r="M19" s="7">
        <v>57</v>
      </c>
      <c r="N19" s="7" t="s">
        <v>132</v>
      </c>
      <c r="O19" s="7" t="str">
        <f t="shared" si="2"/>
        <v>B28118_CSP du Grand Nord de l'Ontario_2026-27 Core Ed Enrolment Forecast</v>
      </c>
      <c r="P19" s="7" t="s">
        <v>119</v>
      </c>
      <c r="Q19" s="9">
        <f t="shared" si="0"/>
        <v>0</v>
      </c>
      <c r="R19" s="9">
        <f t="shared" si="1"/>
        <v>0</v>
      </c>
    </row>
    <row r="20" spans="1:18" x14ac:dyDescent="0.25">
      <c r="A20">
        <v>57</v>
      </c>
      <c r="B20">
        <v>62</v>
      </c>
      <c r="C20">
        <v>28118</v>
      </c>
      <c r="D20" t="s">
        <v>18</v>
      </c>
      <c r="J20" s="7" t="s">
        <v>154</v>
      </c>
      <c r="K20" s="7" t="s">
        <v>155</v>
      </c>
      <c r="L20" s="7">
        <v>57</v>
      </c>
      <c r="M20" s="7">
        <v>52</v>
      </c>
      <c r="N20" s="7" t="s">
        <v>118</v>
      </c>
      <c r="O20" s="7" t="str">
        <f t="shared" si="2"/>
        <v>B67172_Cath DSB of Eastern Ontario_2026-27 Core Ed Enrolment Forecast</v>
      </c>
      <c r="P20" s="7" t="s">
        <v>119</v>
      </c>
      <c r="Q20" s="9">
        <f t="shared" si="0"/>
        <v>0</v>
      </c>
      <c r="R20" s="9">
        <f t="shared" si="1"/>
        <v>0</v>
      </c>
    </row>
    <row r="21" spans="1:18" x14ac:dyDescent="0.25">
      <c r="A21">
        <v>56</v>
      </c>
      <c r="B21">
        <v>61</v>
      </c>
      <c r="C21">
        <v>28100</v>
      </c>
      <c r="D21" t="s">
        <v>102</v>
      </c>
      <c r="J21" s="7" t="s">
        <v>11</v>
      </c>
      <c r="K21" s="7" t="s">
        <v>156</v>
      </c>
      <c r="L21" s="7">
        <v>63</v>
      </c>
      <c r="M21" s="7">
        <v>58</v>
      </c>
      <c r="N21" s="7" t="s">
        <v>132</v>
      </c>
      <c r="O21" s="7" t="str">
        <f t="shared" si="2"/>
        <v>B66303_Conseil scolaire Viamonde_2026-27 Core Ed Enrolment Forecast</v>
      </c>
      <c r="P21" s="7" t="s">
        <v>119</v>
      </c>
      <c r="Q21" s="9">
        <f t="shared" si="0"/>
        <v>0</v>
      </c>
      <c r="R21" s="9">
        <f t="shared" si="1"/>
        <v>0</v>
      </c>
    </row>
    <row r="22" spans="1:18" x14ac:dyDescent="0.25">
      <c r="A22">
        <v>22</v>
      </c>
      <c r="B22">
        <v>24</v>
      </c>
      <c r="C22">
        <v>66150</v>
      </c>
      <c r="D22" t="s">
        <v>19</v>
      </c>
      <c r="J22" s="7" t="s">
        <v>157</v>
      </c>
      <c r="K22" s="7" t="s">
        <v>158</v>
      </c>
      <c r="L22" s="7">
        <v>1</v>
      </c>
      <c r="M22" s="7">
        <v>1</v>
      </c>
      <c r="N22" s="7" t="s">
        <v>118</v>
      </c>
      <c r="O22" s="7" t="str">
        <f t="shared" si="2"/>
        <v>B28002_DSB Ontario North East_2026-27 Core Ed Enrolment Forecast</v>
      </c>
      <c r="P22" s="7" t="s">
        <v>119</v>
      </c>
      <c r="Q22" s="9">
        <f t="shared" si="0"/>
        <v>0</v>
      </c>
      <c r="R22" s="9">
        <f t="shared" si="1"/>
        <v>0</v>
      </c>
    </row>
    <row r="23" spans="1:18" x14ac:dyDescent="0.25">
      <c r="A23">
        <v>1</v>
      </c>
      <c r="B23">
        <v>1</v>
      </c>
      <c r="C23">
        <v>28002</v>
      </c>
      <c r="D23" t="s">
        <v>20</v>
      </c>
      <c r="J23" s="7" t="s">
        <v>159</v>
      </c>
      <c r="K23" s="7" t="s">
        <v>160</v>
      </c>
      <c r="L23" s="7">
        <v>24</v>
      </c>
      <c r="M23" s="7">
        <v>22</v>
      </c>
      <c r="N23" s="7" t="s">
        <v>118</v>
      </c>
      <c r="O23" s="7" t="str">
        <f t="shared" si="2"/>
        <v>B66150_DSB of Niagara_2026-27 Core Ed Enrolment Forecast</v>
      </c>
      <c r="P23" s="7" t="s">
        <v>119</v>
      </c>
      <c r="Q23" s="9">
        <f t="shared" si="0"/>
        <v>0</v>
      </c>
      <c r="R23" s="9">
        <f t="shared" si="1"/>
        <v>0</v>
      </c>
    </row>
    <row r="24" spans="1:18" x14ac:dyDescent="0.25">
      <c r="A24">
        <v>43</v>
      </c>
      <c r="B24">
        <v>48</v>
      </c>
      <c r="C24">
        <v>67083</v>
      </c>
      <c r="D24" t="s">
        <v>21</v>
      </c>
      <c r="J24" s="7" t="s">
        <v>161</v>
      </c>
      <c r="K24" s="7" t="s">
        <v>162</v>
      </c>
      <c r="L24" s="7">
        <v>48</v>
      </c>
      <c r="M24" s="7">
        <v>43</v>
      </c>
      <c r="N24" s="7" t="s">
        <v>118</v>
      </c>
      <c r="O24" s="7" t="str">
        <f t="shared" si="2"/>
        <v>B67083_Dufferin-Peel Catholic DSB_2026-27 Core Ed Enrolment Forecast</v>
      </c>
      <c r="P24" s="7" t="s">
        <v>119</v>
      </c>
      <c r="Q24" s="9">
        <f t="shared" si="0"/>
        <v>0</v>
      </c>
      <c r="R24" s="9">
        <f t="shared" si="1"/>
        <v>0</v>
      </c>
    </row>
    <row r="25" spans="1:18" x14ac:dyDescent="0.25">
      <c r="A25">
        <v>45</v>
      </c>
      <c r="B25">
        <v>50</v>
      </c>
      <c r="C25">
        <v>67105</v>
      </c>
      <c r="D25" t="s">
        <v>22</v>
      </c>
      <c r="J25" s="7" t="s">
        <v>163</v>
      </c>
      <c r="K25" s="7" t="s">
        <v>164</v>
      </c>
      <c r="L25" s="7">
        <v>50</v>
      </c>
      <c r="M25" s="7">
        <v>45</v>
      </c>
      <c r="N25" s="7" t="s">
        <v>118</v>
      </c>
      <c r="O25" s="7" t="str">
        <f t="shared" si="2"/>
        <v>B67105_Durham Catholic DSB_2026-27 Core Ed Enrolment Forecast</v>
      </c>
      <c r="P25" s="7" t="s">
        <v>119</v>
      </c>
      <c r="Q25" s="9">
        <f t="shared" si="0"/>
        <v>0</v>
      </c>
      <c r="R25" s="9">
        <f t="shared" si="1"/>
        <v>0</v>
      </c>
    </row>
    <row r="26" spans="1:18" x14ac:dyDescent="0.25">
      <c r="A26">
        <v>13</v>
      </c>
      <c r="B26">
        <v>15</v>
      </c>
      <c r="C26">
        <v>66060</v>
      </c>
      <c r="D26" t="s">
        <v>23</v>
      </c>
      <c r="J26" s="7" t="s">
        <v>165</v>
      </c>
      <c r="K26" s="7" t="s">
        <v>166</v>
      </c>
      <c r="L26" s="7">
        <v>15</v>
      </c>
      <c r="M26" s="7">
        <v>13</v>
      </c>
      <c r="N26" s="7" t="s">
        <v>118</v>
      </c>
      <c r="O26" s="7" t="str">
        <f t="shared" si="2"/>
        <v>B66060_Durham DSB_2026-27 Core Ed Enrolment Forecast</v>
      </c>
      <c r="P26" s="7" t="s">
        <v>119</v>
      </c>
      <c r="Q26" s="9">
        <f t="shared" si="0"/>
        <v>0</v>
      </c>
      <c r="R26" s="9">
        <f t="shared" si="1"/>
        <v>0</v>
      </c>
    </row>
    <row r="27" spans="1:18" x14ac:dyDescent="0.25">
      <c r="A27">
        <v>23</v>
      </c>
      <c r="B27">
        <v>25</v>
      </c>
      <c r="C27">
        <v>66168</v>
      </c>
      <c r="D27" t="s">
        <v>24</v>
      </c>
      <c r="J27" s="7" t="s">
        <v>167</v>
      </c>
      <c r="K27" s="7" t="s">
        <v>168</v>
      </c>
      <c r="L27" s="7">
        <v>25</v>
      </c>
      <c r="M27" s="7">
        <v>23</v>
      </c>
      <c r="N27" s="7" t="s">
        <v>118</v>
      </c>
      <c r="O27" s="7" t="str">
        <f t="shared" si="2"/>
        <v>B66168_Grand Erie DSB_2026-27 Core Ed Enrolment Forecast</v>
      </c>
      <c r="P27" s="7" t="s">
        <v>119</v>
      </c>
      <c r="Q27" s="9">
        <f t="shared" si="0"/>
        <v>0</v>
      </c>
      <c r="R27" s="9">
        <f t="shared" si="1"/>
        <v>0</v>
      </c>
    </row>
    <row r="28" spans="1:18" x14ac:dyDescent="0.25">
      <c r="A28">
        <v>9</v>
      </c>
      <c r="B28">
        <v>11</v>
      </c>
      <c r="C28">
        <v>66028</v>
      </c>
      <c r="D28" t="s">
        <v>25</v>
      </c>
      <c r="J28" s="7" t="s">
        <v>169</v>
      </c>
      <c r="K28" s="7" t="s">
        <v>170</v>
      </c>
      <c r="L28" s="7">
        <v>11</v>
      </c>
      <c r="M28" s="7">
        <v>9</v>
      </c>
      <c r="N28" s="7" t="s">
        <v>118</v>
      </c>
      <c r="O28" s="7" t="str">
        <f t="shared" si="2"/>
        <v>B66028_Greater Essex County DSB_2026-27 Core Ed Enrolment Forecast</v>
      </c>
      <c r="P28" s="7" t="s">
        <v>119</v>
      </c>
      <c r="Q28" s="9">
        <f t="shared" si="0"/>
        <v>0</v>
      </c>
      <c r="R28" s="9">
        <f t="shared" si="1"/>
        <v>0</v>
      </c>
    </row>
    <row r="29" spans="1:18" x14ac:dyDescent="0.25">
      <c r="A29">
        <v>46</v>
      </c>
      <c r="B29">
        <v>51</v>
      </c>
      <c r="C29">
        <v>67113</v>
      </c>
      <c r="D29" t="s">
        <v>26</v>
      </c>
      <c r="J29" s="7" t="s">
        <v>171</v>
      </c>
      <c r="K29" s="7" t="s">
        <v>172</v>
      </c>
      <c r="L29" s="7">
        <v>51</v>
      </c>
      <c r="M29" s="7">
        <v>46</v>
      </c>
      <c r="N29" s="7" t="s">
        <v>118</v>
      </c>
      <c r="O29" s="7" t="str">
        <f t="shared" si="2"/>
        <v>B67113_Halton Catholic DSB_2026-27 Core Ed Enrolment Forecast</v>
      </c>
      <c r="P29" s="7" t="s">
        <v>119</v>
      </c>
      <c r="Q29" s="9">
        <f t="shared" si="0"/>
        <v>0</v>
      </c>
      <c r="R29" s="9">
        <f t="shared" si="1"/>
        <v>0</v>
      </c>
    </row>
    <row r="30" spans="1:18" x14ac:dyDescent="0.25">
      <c r="A30">
        <v>20</v>
      </c>
      <c r="B30">
        <v>22</v>
      </c>
      <c r="C30">
        <v>66133</v>
      </c>
      <c r="D30" t="s">
        <v>27</v>
      </c>
      <c r="J30" s="7" t="s">
        <v>173</v>
      </c>
      <c r="K30" s="7" t="s">
        <v>174</v>
      </c>
      <c r="L30" s="7">
        <v>22</v>
      </c>
      <c r="M30" s="7">
        <v>20</v>
      </c>
      <c r="N30" s="7" t="s">
        <v>118</v>
      </c>
      <c r="O30" s="7" t="str">
        <f t="shared" si="2"/>
        <v>B66133_Halton DSB_2026-27 Core Ed Enrolment Forecast</v>
      </c>
      <c r="P30" s="7" t="s">
        <v>119</v>
      </c>
      <c r="Q30" s="9">
        <f t="shared" si="0"/>
        <v>0</v>
      </c>
      <c r="R30" s="9">
        <f t="shared" si="1"/>
        <v>0</v>
      </c>
    </row>
    <row r="31" spans="1:18" x14ac:dyDescent="0.25">
      <c r="A31">
        <v>47</v>
      </c>
      <c r="B31">
        <v>52</v>
      </c>
      <c r="C31">
        <v>67121</v>
      </c>
      <c r="D31" t="s">
        <v>28</v>
      </c>
      <c r="J31" s="7" t="s">
        <v>175</v>
      </c>
      <c r="K31" s="7" t="s">
        <v>176</v>
      </c>
      <c r="L31" s="7">
        <v>52</v>
      </c>
      <c r="M31" s="7">
        <v>47</v>
      </c>
      <c r="N31" s="7" t="s">
        <v>118</v>
      </c>
      <c r="O31" s="7" t="str">
        <f t="shared" si="2"/>
        <v>B67121_Hamilton-Wentworth Cath DSB_2026-27 Core Ed Enrolment Forecast</v>
      </c>
      <c r="P31" s="7" t="s">
        <v>119</v>
      </c>
      <c r="Q31" s="9">
        <f t="shared" si="0"/>
        <v>0</v>
      </c>
      <c r="R31" s="9">
        <f t="shared" si="1"/>
        <v>0</v>
      </c>
    </row>
    <row r="32" spans="1:18" x14ac:dyDescent="0.25">
      <c r="A32">
        <v>21</v>
      </c>
      <c r="B32">
        <v>23</v>
      </c>
      <c r="C32">
        <v>66141</v>
      </c>
      <c r="D32" t="s">
        <v>29</v>
      </c>
      <c r="J32" s="7" t="s">
        <v>177</v>
      </c>
      <c r="K32" s="7" t="s">
        <v>178</v>
      </c>
      <c r="L32" s="7">
        <v>23</v>
      </c>
      <c r="M32" s="7">
        <v>21</v>
      </c>
      <c r="N32" s="7" t="s">
        <v>118</v>
      </c>
      <c r="O32" s="7" t="str">
        <f t="shared" si="2"/>
        <v>B66141_Hamilton-Wentworth DSB_2026-27 Core Ed Enrolment Forecast</v>
      </c>
      <c r="P32" s="7" t="s">
        <v>119</v>
      </c>
      <c r="Q32" s="9">
        <f t="shared" si="0"/>
        <v>0</v>
      </c>
      <c r="R32" s="9">
        <f t="shared" si="1"/>
        <v>0</v>
      </c>
    </row>
    <row r="33" spans="1:18" x14ac:dyDescent="0.25">
      <c r="A33">
        <v>29</v>
      </c>
      <c r="B33">
        <v>31</v>
      </c>
      <c r="C33">
        <v>66222</v>
      </c>
      <c r="D33" t="s">
        <v>30</v>
      </c>
      <c r="J33" s="7" t="s">
        <v>179</v>
      </c>
      <c r="K33" s="7" t="s">
        <v>180</v>
      </c>
      <c r="L33" s="7">
        <v>31</v>
      </c>
      <c r="M33" s="7">
        <v>29</v>
      </c>
      <c r="N33" s="7" t="s">
        <v>118</v>
      </c>
      <c r="O33" s="7" t="str">
        <f t="shared" si="2"/>
        <v>B66222_Hastings &amp; Prince Edward DSB_2026-27 Core Ed Enrolment Forecast</v>
      </c>
      <c r="P33" s="7" t="s">
        <v>119</v>
      </c>
      <c r="Q33" s="9">
        <f t="shared" si="0"/>
        <v>0</v>
      </c>
      <c r="R33" s="9">
        <f t="shared" si="1"/>
        <v>0</v>
      </c>
    </row>
    <row r="34" spans="1:18" x14ac:dyDescent="0.25">
      <c r="A34">
        <v>36</v>
      </c>
      <c r="B34">
        <v>41</v>
      </c>
      <c r="C34">
        <v>67016</v>
      </c>
      <c r="D34" t="s">
        <v>31</v>
      </c>
      <c r="J34" s="7" t="s">
        <v>181</v>
      </c>
      <c r="K34" s="7" t="s">
        <v>182</v>
      </c>
      <c r="L34" s="7">
        <v>41</v>
      </c>
      <c r="M34" s="7">
        <v>36</v>
      </c>
      <c r="N34" s="7" t="s">
        <v>118</v>
      </c>
      <c r="O34" s="7" t="str">
        <f t="shared" si="2"/>
        <v>B67016_Huron-Perth Catholic DSB_2026-27 Core Ed Enrolment Forecast</v>
      </c>
      <c r="P34" s="7" t="s">
        <v>119</v>
      </c>
      <c r="Q34" s="9">
        <f t="shared" si="0"/>
        <v>0</v>
      </c>
      <c r="R34" s="9">
        <f t="shared" si="1"/>
        <v>0</v>
      </c>
    </row>
    <row r="35" spans="1:18" x14ac:dyDescent="0.25">
      <c r="A35">
        <v>31</v>
      </c>
      <c r="B35">
        <v>34</v>
      </c>
      <c r="C35">
        <v>29025</v>
      </c>
      <c r="D35" t="s">
        <v>32</v>
      </c>
      <c r="J35" s="7" t="s">
        <v>183</v>
      </c>
      <c r="K35" s="7" t="s">
        <v>184</v>
      </c>
      <c r="L35" s="7">
        <v>34</v>
      </c>
      <c r="M35" s="7">
        <v>31</v>
      </c>
      <c r="N35" s="7" t="s">
        <v>118</v>
      </c>
      <c r="O35" s="7" t="str">
        <f t="shared" si="2"/>
        <v>B29025_Huron-Superior Catholic DSB_2026-27 Core Ed Enrolment Forecast</v>
      </c>
      <c r="P35" s="7" t="s">
        <v>119</v>
      </c>
      <c r="Q35" s="9">
        <f t="shared" si="0"/>
        <v>0</v>
      </c>
      <c r="R35" s="9">
        <f t="shared" si="1"/>
        <v>0</v>
      </c>
    </row>
    <row r="36" spans="1:18" x14ac:dyDescent="0.25">
      <c r="A36">
        <v>14</v>
      </c>
      <c r="B36">
        <v>16</v>
      </c>
      <c r="C36">
        <v>66079</v>
      </c>
      <c r="D36" t="s">
        <v>33</v>
      </c>
      <c r="J36" s="7" t="s">
        <v>185</v>
      </c>
      <c r="K36" s="7" t="s">
        <v>186</v>
      </c>
      <c r="L36" s="7">
        <v>16</v>
      </c>
      <c r="M36" s="7">
        <v>14</v>
      </c>
      <c r="N36" s="7" t="s">
        <v>118</v>
      </c>
      <c r="O36" s="7" t="str">
        <f t="shared" si="2"/>
        <v>B66079_Kawartha Pine Ridge DSB_2026-27 Core Ed Enrolment Forecast</v>
      </c>
      <c r="P36" s="7" t="s">
        <v>119</v>
      </c>
      <c r="Q36" s="9">
        <f t="shared" si="0"/>
        <v>0</v>
      </c>
      <c r="R36" s="9">
        <f t="shared" si="1"/>
        <v>0</v>
      </c>
    </row>
    <row r="37" spans="1:18" x14ac:dyDescent="0.25">
      <c r="A37">
        <v>5.0999999999999996</v>
      </c>
      <c r="B37">
        <v>5</v>
      </c>
      <c r="C37">
        <v>28045</v>
      </c>
      <c r="D37" t="s">
        <v>34</v>
      </c>
      <c r="J37" s="7" t="s">
        <v>187</v>
      </c>
      <c r="K37" s="7" t="s">
        <v>188</v>
      </c>
      <c r="L37" s="7">
        <v>5</v>
      </c>
      <c r="M37" s="7">
        <v>5.0999999999999996</v>
      </c>
      <c r="N37" s="7" t="s">
        <v>118</v>
      </c>
      <c r="O37" s="7" t="str">
        <f t="shared" si="2"/>
        <v>B28045_Keewatin-Patricia DSB_2026-27 Core Ed Enrolment Forecast</v>
      </c>
      <c r="P37" s="7" t="s">
        <v>119</v>
      </c>
      <c r="Q37" s="9">
        <f t="shared" si="0"/>
        <v>0</v>
      </c>
      <c r="R37" s="9">
        <f t="shared" si="1"/>
        <v>0</v>
      </c>
    </row>
    <row r="38" spans="1:18" x14ac:dyDescent="0.25">
      <c r="A38">
        <v>33.200000000000003</v>
      </c>
      <c r="B38">
        <v>37</v>
      </c>
      <c r="C38">
        <v>29050</v>
      </c>
      <c r="D38" t="s">
        <v>35</v>
      </c>
      <c r="J38" s="7" t="s">
        <v>189</v>
      </c>
      <c r="K38" s="7" t="s">
        <v>190</v>
      </c>
      <c r="L38" s="7">
        <v>37</v>
      </c>
      <c r="M38" s="7">
        <v>33.200000000000003</v>
      </c>
      <c r="N38" s="7" t="s">
        <v>118</v>
      </c>
      <c r="O38" s="7" t="str">
        <f t="shared" si="2"/>
        <v>B29050_Kenora Catholic DSB_2026-27 Core Ed Enrolment Forecast</v>
      </c>
      <c r="P38" s="7" t="s">
        <v>119</v>
      </c>
      <c r="Q38" s="9">
        <f t="shared" si="0"/>
        <v>0</v>
      </c>
      <c r="R38" s="9">
        <f t="shared" si="1"/>
        <v>0</v>
      </c>
    </row>
    <row r="39" spans="1:18" x14ac:dyDescent="0.25">
      <c r="A39">
        <v>6.1</v>
      </c>
      <c r="B39">
        <v>7</v>
      </c>
      <c r="C39">
        <v>28061</v>
      </c>
      <c r="D39" t="s">
        <v>36</v>
      </c>
      <c r="J39" s="7" t="s">
        <v>191</v>
      </c>
      <c r="K39" s="7" t="s">
        <v>192</v>
      </c>
      <c r="L39" s="7">
        <v>7</v>
      </c>
      <c r="M39" s="7">
        <v>6.1</v>
      </c>
      <c r="N39" s="7" t="s">
        <v>118</v>
      </c>
      <c r="O39" s="7" t="str">
        <f t="shared" si="2"/>
        <v>B28061_Lakehead DSB_2026-27 Core Ed Enrolment Forecast</v>
      </c>
      <c r="P39" s="7" t="s">
        <v>119</v>
      </c>
      <c r="Q39" s="9">
        <f t="shared" si="0"/>
        <v>0</v>
      </c>
      <c r="R39" s="9">
        <f t="shared" si="1"/>
        <v>0</v>
      </c>
    </row>
    <row r="40" spans="1:18" x14ac:dyDescent="0.25">
      <c r="A40">
        <v>10</v>
      </c>
      <c r="B40">
        <v>12</v>
      </c>
      <c r="C40">
        <v>66036</v>
      </c>
      <c r="D40" t="s">
        <v>37</v>
      </c>
      <c r="J40" s="7" t="s">
        <v>193</v>
      </c>
      <c r="K40" s="7" t="s">
        <v>194</v>
      </c>
      <c r="L40" s="7">
        <v>12</v>
      </c>
      <c r="M40" s="7">
        <v>10</v>
      </c>
      <c r="N40" s="7" t="s">
        <v>118</v>
      </c>
      <c r="O40" s="7" t="str">
        <f t="shared" si="2"/>
        <v>B66036_Lambton Kent DSB_2026-27 Core Ed Enrolment Forecast</v>
      </c>
      <c r="P40" s="7" t="s">
        <v>119</v>
      </c>
      <c r="Q40" s="9">
        <f t="shared" si="0"/>
        <v>0</v>
      </c>
      <c r="R40" s="9">
        <f t="shared" si="1"/>
        <v>0</v>
      </c>
    </row>
    <row r="41" spans="1:18" x14ac:dyDescent="0.25">
      <c r="A41">
        <v>27</v>
      </c>
      <c r="B41">
        <v>29</v>
      </c>
      <c r="C41">
        <v>66206</v>
      </c>
      <c r="D41" t="s">
        <v>38</v>
      </c>
      <c r="J41" s="7" t="s">
        <v>195</v>
      </c>
      <c r="K41" s="7" t="s">
        <v>196</v>
      </c>
      <c r="L41" s="7">
        <v>29</v>
      </c>
      <c r="M41" s="7">
        <v>27</v>
      </c>
      <c r="N41" s="7" t="s">
        <v>118</v>
      </c>
      <c r="O41" s="7" t="str">
        <f t="shared" si="2"/>
        <v>B66206_Limestone DSB_2026-27 Core Ed Enrolment Forecast</v>
      </c>
      <c r="P41" s="7" t="s">
        <v>119</v>
      </c>
      <c r="Q41" s="9">
        <f t="shared" si="0"/>
        <v>0</v>
      </c>
      <c r="R41" s="9">
        <f t="shared" si="1"/>
        <v>0</v>
      </c>
    </row>
    <row r="42" spans="1:18" x14ac:dyDescent="0.25">
      <c r="A42">
        <v>38</v>
      </c>
      <c r="B42">
        <v>43</v>
      </c>
      <c r="C42">
        <v>67032</v>
      </c>
      <c r="D42" t="s">
        <v>39</v>
      </c>
      <c r="J42" s="7" t="s">
        <v>197</v>
      </c>
      <c r="K42" s="7" t="s">
        <v>198</v>
      </c>
      <c r="L42" s="7">
        <v>43</v>
      </c>
      <c r="M42" s="7">
        <v>38</v>
      </c>
      <c r="N42" s="7" t="s">
        <v>118</v>
      </c>
      <c r="O42" s="7" t="str">
        <f t="shared" si="2"/>
        <v>B67032_London Dist. Catholic School_2026-27 Core Ed Enrolment Forecast</v>
      </c>
      <c r="P42" s="7" t="s">
        <v>119</v>
      </c>
      <c r="Q42" s="9">
        <f t="shared" si="0"/>
        <v>0</v>
      </c>
      <c r="R42" s="9">
        <f t="shared" si="1"/>
        <v>0</v>
      </c>
    </row>
    <row r="43" spans="1:18" x14ac:dyDescent="0.25">
      <c r="A43">
        <v>4</v>
      </c>
      <c r="B43">
        <v>4</v>
      </c>
      <c r="C43">
        <v>28037</v>
      </c>
      <c r="D43" t="s">
        <v>40</v>
      </c>
      <c r="J43" s="7" t="s">
        <v>199</v>
      </c>
      <c r="K43" s="7" t="s">
        <v>200</v>
      </c>
      <c r="L43" s="7">
        <v>4</v>
      </c>
      <c r="M43" s="7">
        <v>4</v>
      </c>
      <c r="N43" s="7" t="s">
        <v>118</v>
      </c>
      <c r="O43" s="7" t="str">
        <f t="shared" si="2"/>
        <v>B28037_Near North DSB_2026-27 Core Ed Enrolment Forecast</v>
      </c>
      <c r="P43" s="7" t="s">
        <v>119</v>
      </c>
      <c r="Q43" s="9">
        <f t="shared" si="0"/>
        <v>0</v>
      </c>
      <c r="R43" s="9">
        <f t="shared" si="1"/>
        <v>0</v>
      </c>
    </row>
    <row r="44" spans="1:18" x14ac:dyDescent="0.25">
      <c r="A44">
        <v>50</v>
      </c>
      <c r="B44">
        <v>55</v>
      </c>
      <c r="C44">
        <v>67156</v>
      </c>
      <c r="D44" t="s">
        <v>41</v>
      </c>
      <c r="J44" s="7" t="s">
        <v>201</v>
      </c>
      <c r="K44" s="7" t="s">
        <v>202</v>
      </c>
      <c r="L44" s="7">
        <v>55</v>
      </c>
      <c r="M44" s="7">
        <v>50</v>
      </c>
      <c r="N44" s="7" t="s">
        <v>118</v>
      </c>
      <c r="O44" s="7" t="str">
        <f t="shared" si="2"/>
        <v>B67156_Niagara Catholic DSB_2026-27 Core Ed Enrolment Forecast</v>
      </c>
      <c r="P44" s="7" t="s">
        <v>119</v>
      </c>
      <c r="Q44" s="9">
        <f t="shared" si="0"/>
        <v>0</v>
      </c>
      <c r="R44" s="9">
        <f t="shared" si="1"/>
        <v>0</v>
      </c>
    </row>
    <row r="45" spans="1:18" x14ac:dyDescent="0.25">
      <c r="A45">
        <v>30.2</v>
      </c>
      <c r="B45">
        <v>33</v>
      </c>
      <c r="C45">
        <v>29017</v>
      </c>
      <c r="D45" t="s">
        <v>42</v>
      </c>
      <c r="J45" s="7" t="s">
        <v>203</v>
      </c>
      <c r="K45" s="7" t="s">
        <v>204</v>
      </c>
      <c r="L45" s="7">
        <v>33</v>
      </c>
      <c r="M45" s="7">
        <v>30.2</v>
      </c>
      <c r="N45" s="7" t="s">
        <v>118</v>
      </c>
      <c r="O45" s="7" t="str">
        <f t="shared" si="2"/>
        <v>B29017_Nipissing-Parry Sound Cath DSB_2026-27 Core Ed Enrolment Forecast</v>
      </c>
      <c r="P45" s="7" t="s">
        <v>119</v>
      </c>
      <c r="Q45" s="9">
        <f t="shared" si="0"/>
        <v>0</v>
      </c>
      <c r="R45" s="9">
        <f t="shared" si="1"/>
        <v>0</v>
      </c>
    </row>
    <row r="46" spans="1:18" x14ac:dyDescent="0.25">
      <c r="A46">
        <v>30.1</v>
      </c>
      <c r="B46">
        <v>32</v>
      </c>
      <c r="C46">
        <v>29009</v>
      </c>
      <c r="D46" t="s">
        <v>43</v>
      </c>
      <c r="J46" s="7" t="s">
        <v>205</v>
      </c>
      <c r="K46" s="7" t="s">
        <v>206</v>
      </c>
      <c r="L46" s="7">
        <v>32</v>
      </c>
      <c r="M46" s="7">
        <v>30.1</v>
      </c>
      <c r="N46" s="7" t="s">
        <v>118</v>
      </c>
      <c r="O46" s="7" t="str">
        <f t="shared" si="2"/>
        <v>B29009_Northeastern Catholic DSB_2026-27 Core Ed Enrolment Forecast</v>
      </c>
      <c r="P46" s="7" t="s">
        <v>119</v>
      </c>
      <c r="Q46" s="9">
        <f t="shared" si="0"/>
        <v>0</v>
      </c>
      <c r="R46" s="9">
        <f t="shared" si="1"/>
        <v>0</v>
      </c>
    </row>
    <row r="47" spans="1:18" x14ac:dyDescent="0.25">
      <c r="A47">
        <v>33.1</v>
      </c>
      <c r="B47">
        <v>36</v>
      </c>
      <c r="C47">
        <v>29041</v>
      </c>
      <c r="D47" t="s">
        <v>44</v>
      </c>
      <c r="J47" s="7" t="s">
        <v>207</v>
      </c>
      <c r="K47" s="7" t="s">
        <v>208</v>
      </c>
      <c r="L47" s="7">
        <v>36</v>
      </c>
      <c r="M47" s="7">
        <v>33.1</v>
      </c>
      <c r="N47" s="7" t="s">
        <v>118</v>
      </c>
      <c r="O47" s="7" t="str">
        <f t="shared" si="2"/>
        <v>B29041_Northwest Catholic DSB_2026-27 Core Ed Enrolment Forecast</v>
      </c>
      <c r="P47" s="7" t="s">
        <v>119</v>
      </c>
      <c r="Q47" s="9">
        <f t="shared" si="0"/>
        <v>0</v>
      </c>
      <c r="R47" s="9">
        <f t="shared" si="1"/>
        <v>0</v>
      </c>
    </row>
    <row r="48" spans="1:18" x14ac:dyDescent="0.25">
      <c r="A48">
        <v>53</v>
      </c>
      <c r="B48">
        <v>58</v>
      </c>
      <c r="C48">
        <v>67180</v>
      </c>
      <c r="D48" t="s">
        <v>45</v>
      </c>
      <c r="J48" s="7" t="s">
        <v>209</v>
      </c>
      <c r="K48" s="7" t="s">
        <v>210</v>
      </c>
      <c r="L48" s="7">
        <v>58</v>
      </c>
      <c r="M48" s="7">
        <v>53</v>
      </c>
      <c r="N48" s="7" t="s">
        <v>118</v>
      </c>
      <c r="O48" s="7" t="str">
        <f t="shared" si="2"/>
        <v>B67180_Ottawa Catholic DSB_2026-27 Core Ed Enrolment Forecast</v>
      </c>
      <c r="P48" s="7" t="s">
        <v>119</v>
      </c>
      <c r="Q48" s="9">
        <f t="shared" si="0"/>
        <v>0</v>
      </c>
      <c r="R48" s="9">
        <f t="shared" si="1"/>
        <v>0</v>
      </c>
    </row>
    <row r="49" spans="1:18" x14ac:dyDescent="0.25">
      <c r="A49">
        <v>25</v>
      </c>
      <c r="B49">
        <v>27</v>
      </c>
      <c r="C49">
        <v>66184</v>
      </c>
      <c r="D49" t="s">
        <v>46</v>
      </c>
      <c r="J49" s="7" t="s">
        <v>211</v>
      </c>
      <c r="K49" s="7" t="s">
        <v>212</v>
      </c>
      <c r="L49" s="7">
        <v>27</v>
      </c>
      <c r="M49" s="7">
        <v>25</v>
      </c>
      <c r="N49" s="7" t="s">
        <v>118</v>
      </c>
      <c r="O49" s="7" t="str">
        <f t="shared" si="2"/>
        <v>B66184_Ottawa-Carleton DSB_2026-27 Core Ed Enrolment Forecast</v>
      </c>
      <c r="P49" s="7" t="s">
        <v>119</v>
      </c>
      <c r="Q49" s="9">
        <f t="shared" si="0"/>
        <v>0</v>
      </c>
      <c r="R49" s="9">
        <f t="shared" si="1"/>
        <v>0</v>
      </c>
    </row>
    <row r="50" spans="1:18" x14ac:dyDescent="0.25">
      <c r="A50">
        <v>19</v>
      </c>
      <c r="B50">
        <v>21</v>
      </c>
      <c r="C50">
        <v>66125</v>
      </c>
      <c r="D50" t="s">
        <v>47</v>
      </c>
      <c r="J50" s="7" t="s">
        <v>213</v>
      </c>
      <c r="K50" s="7" t="s">
        <v>214</v>
      </c>
      <c r="L50" s="7">
        <v>46</v>
      </c>
      <c r="M50" s="7">
        <v>41</v>
      </c>
      <c r="N50" s="7" t="s">
        <v>118</v>
      </c>
      <c r="O50" s="7" t="str">
        <f t="shared" si="2"/>
        <v>B67067_PVNC Catholic DSB_2026-27 Core Ed Enrolment Forecast</v>
      </c>
      <c r="P50" s="7" t="s">
        <v>119</v>
      </c>
      <c r="Q50" s="9">
        <f t="shared" si="0"/>
        <v>0</v>
      </c>
      <c r="R50" s="9">
        <f t="shared" si="1"/>
        <v>0</v>
      </c>
    </row>
    <row r="51" spans="1:18" x14ac:dyDescent="0.25">
      <c r="A51">
        <v>41</v>
      </c>
      <c r="B51">
        <v>46</v>
      </c>
      <c r="C51">
        <v>67067</v>
      </c>
      <c r="D51" t="s">
        <v>48</v>
      </c>
      <c r="J51" s="7" t="s">
        <v>215</v>
      </c>
      <c r="K51" s="7" t="s">
        <v>216</v>
      </c>
      <c r="L51" s="7">
        <v>21</v>
      </c>
      <c r="M51" s="7">
        <v>19</v>
      </c>
      <c r="N51" s="7" t="s">
        <v>118</v>
      </c>
      <c r="O51" s="7" t="str">
        <f t="shared" si="2"/>
        <v>B66125_Peel DSB_2026-27 Core Ed Enrolment Forecast</v>
      </c>
      <c r="P51" s="7" t="s">
        <v>119</v>
      </c>
      <c r="Q51" s="9">
        <f t="shared" si="0"/>
        <v>0</v>
      </c>
      <c r="R51" s="9">
        <f t="shared" si="1"/>
        <v>0</v>
      </c>
    </row>
    <row r="52" spans="1:18" x14ac:dyDescent="0.25">
      <c r="A52">
        <v>3</v>
      </c>
      <c r="B52">
        <v>3</v>
      </c>
      <c r="C52">
        <v>28029</v>
      </c>
      <c r="D52" t="s">
        <v>49</v>
      </c>
      <c r="J52" s="7" t="s">
        <v>217</v>
      </c>
      <c r="K52" s="7" t="s">
        <v>218</v>
      </c>
      <c r="L52" s="7">
        <v>3</v>
      </c>
      <c r="M52" s="7">
        <v>3</v>
      </c>
      <c r="N52" s="7" t="s">
        <v>118</v>
      </c>
      <c r="O52" s="7" t="str">
        <f t="shared" si="2"/>
        <v>B28029_Rainbow DSB_2026-27 Core Ed Enrolment Forecast</v>
      </c>
      <c r="P52" s="7" t="s">
        <v>119</v>
      </c>
      <c r="Q52" s="9">
        <f t="shared" si="0"/>
        <v>0</v>
      </c>
      <c r="R52" s="9">
        <f t="shared" si="1"/>
        <v>0</v>
      </c>
    </row>
    <row r="53" spans="1:18" x14ac:dyDescent="0.25">
      <c r="A53">
        <v>5.2</v>
      </c>
      <c r="B53">
        <v>6</v>
      </c>
      <c r="C53">
        <v>28053</v>
      </c>
      <c r="D53" t="s">
        <v>50</v>
      </c>
      <c r="J53" s="7" t="s">
        <v>219</v>
      </c>
      <c r="K53" s="7" t="s">
        <v>220</v>
      </c>
      <c r="L53" s="7">
        <v>6</v>
      </c>
      <c r="M53" s="7">
        <v>5.2</v>
      </c>
      <c r="N53" s="7" t="s">
        <v>118</v>
      </c>
      <c r="O53" s="7" t="str">
        <f t="shared" si="2"/>
        <v>B28053_Rainy River DSB_2026-27 Core Ed Enrolment Forecast</v>
      </c>
      <c r="P53" s="7" t="s">
        <v>119</v>
      </c>
      <c r="Q53" s="9">
        <f t="shared" si="0"/>
        <v>0</v>
      </c>
      <c r="R53" s="9">
        <f t="shared" si="1"/>
        <v>0</v>
      </c>
    </row>
    <row r="54" spans="1:18" x14ac:dyDescent="0.25">
      <c r="A54">
        <v>54</v>
      </c>
      <c r="B54">
        <v>59</v>
      </c>
      <c r="C54">
        <v>67199</v>
      </c>
      <c r="D54" t="s">
        <v>51</v>
      </c>
      <c r="J54" s="7" t="s">
        <v>221</v>
      </c>
      <c r="K54" s="7" t="s">
        <v>222</v>
      </c>
      <c r="L54" s="7">
        <v>59</v>
      </c>
      <c r="M54" s="7">
        <v>54</v>
      </c>
      <c r="N54" s="7" t="s">
        <v>118</v>
      </c>
      <c r="O54" s="7" t="str">
        <f t="shared" si="2"/>
        <v>B67199_Renfrew County Catholic DSB_2026-27 Core Ed Enrolment Forecast</v>
      </c>
      <c r="P54" s="7" t="s">
        <v>119</v>
      </c>
      <c r="Q54" s="9">
        <f t="shared" si="0"/>
        <v>0</v>
      </c>
      <c r="R54" s="9">
        <f t="shared" si="1"/>
        <v>0</v>
      </c>
    </row>
    <row r="55" spans="1:18" x14ac:dyDescent="0.25">
      <c r="A55">
        <v>28</v>
      </c>
      <c r="B55">
        <v>30</v>
      </c>
      <c r="C55">
        <v>66214</v>
      </c>
      <c r="D55" t="s">
        <v>52</v>
      </c>
      <c r="J55" s="7" t="s">
        <v>223</v>
      </c>
      <c r="K55" s="7" t="s">
        <v>224</v>
      </c>
      <c r="L55" s="7">
        <v>30</v>
      </c>
      <c r="M55" s="7">
        <v>28</v>
      </c>
      <c r="N55" s="7" t="s">
        <v>118</v>
      </c>
      <c r="O55" s="7" t="str">
        <f t="shared" si="2"/>
        <v>B66214_Renfrew County DSB_2026-27 Core Ed Enrolment Forecast</v>
      </c>
      <c r="P55" s="7" t="s">
        <v>119</v>
      </c>
      <c r="Q55" s="9">
        <f t="shared" si="0"/>
        <v>0</v>
      </c>
      <c r="R55" s="9">
        <f t="shared" si="1"/>
        <v>0</v>
      </c>
    </row>
    <row r="56" spans="1:18" x14ac:dyDescent="0.25">
      <c r="A56">
        <v>17</v>
      </c>
      <c r="B56">
        <v>19</v>
      </c>
      <c r="C56">
        <v>66109</v>
      </c>
      <c r="D56" t="s">
        <v>53</v>
      </c>
      <c r="J56" s="7" t="s">
        <v>225</v>
      </c>
      <c r="K56" s="7" t="s">
        <v>226</v>
      </c>
      <c r="L56" s="7">
        <v>19</v>
      </c>
      <c r="M56" s="7">
        <v>17</v>
      </c>
      <c r="N56" s="7" t="s">
        <v>118</v>
      </c>
      <c r="O56" s="7" t="str">
        <f t="shared" si="2"/>
        <v>B66109_Simcoe County DSB_2026-27 Core Ed Enrolment Forecast</v>
      </c>
      <c r="P56" s="7" t="s">
        <v>119</v>
      </c>
      <c r="Q56" s="9">
        <f t="shared" si="0"/>
        <v>0</v>
      </c>
      <c r="R56" s="9">
        <f t="shared" si="1"/>
        <v>0</v>
      </c>
    </row>
    <row r="57" spans="1:18" x14ac:dyDescent="0.25">
      <c r="A57">
        <v>44</v>
      </c>
      <c r="B57">
        <v>49</v>
      </c>
      <c r="C57">
        <v>67091</v>
      </c>
      <c r="D57" t="s">
        <v>54</v>
      </c>
      <c r="J57" s="7" t="s">
        <v>227</v>
      </c>
      <c r="K57" s="7" t="s">
        <v>228</v>
      </c>
      <c r="L57" s="7">
        <v>49</v>
      </c>
      <c r="M57" s="7">
        <v>44</v>
      </c>
      <c r="N57" s="7" t="s">
        <v>118</v>
      </c>
      <c r="O57" s="7" t="str">
        <f t="shared" si="2"/>
        <v>B67091_Simcoe Muskoka Catholic DSB_2026-27 Core Ed Enrolment Forecast</v>
      </c>
      <c r="P57" s="7" t="s">
        <v>119</v>
      </c>
      <c r="Q57" s="9">
        <f t="shared" si="0"/>
        <v>0</v>
      </c>
      <c r="R57" s="9">
        <f t="shared" si="1"/>
        <v>0</v>
      </c>
    </row>
    <row r="58" spans="1:18" x14ac:dyDescent="0.25">
      <c r="A58">
        <v>39</v>
      </c>
      <c r="B58">
        <v>44</v>
      </c>
      <c r="C58">
        <v>67040</v>
      </c>
      <c r="D58" t="s">
        <v>55</v>
      </c>
      <c r="J58" s="7" t="s">
        <v>229</v>
      </c>
      <c r="K58" s="7" t="s">
        <v>230</v>
      </c>
      <c r="L58" s="7">
        <v>44</v>
      </c>
      <c r="M58" s="7">
        <v>39</v>
      </c>
      <c r="N58" s="7" t="s">
        <v>118</v>
      </c>
      <c r="O58" s="7" t="str">
        <f t="shared" si="2"/>
        <v>B67040_St. Clair Catholic DSB_2026-27 Core Ed Enrolment Forecast</v>
      </c>
      <c r="P58" s="7" t="s">
        <v>119</v>
      </c>
      <c r="Q58" s="9">
        <f t="shared" si="0"/>
        <v>0</v>
      </c>
      <c r="R58" s="9">
        <f t="shared" si="1"/>
        <v>0</v>
      </c>
    </row>
    <row r="59" spans="1:18" x14ac:dyDescent="0.25">
      <c r="A59">
        <v>32</v>
      </c>
      <c r="B59">
        <v>35</v>
      </c>
      <c r="C59">
        <v>29033</v>
      </c>
      <c r="D59" t="s">
        <v>56</v>
      </c>
      <c r="J59" s="7" t="s">
        <v>231</v>
      </c>
      <c r="K59" s="7" t="s">
        <v>232</v>
      </c>
      <c r="L59" s="7">
        <v>35</v>
      </c>
      <c r="M59" s="7">
        <v>32</v>
      </c>
      <c r="N59" s="7" t="s">
        <v>118</v>
      </c>
      <c r="O59" s="7" t="str">
        <f t="shared" si="2"/>
        <v>B29033_Sudbury Catholic DSB_2026-27 Core Ed Enrolment Forecast</v>
      </c>
      <c r="P59" s="7" t="s">
        <v>119</v>
      </c>
      <c r="Q59" s="9">
        <f t="shared" si="0"/>
        <v>0</v>
      </c>
      <c r="R59" s="9">
        <f t="shared" si="1"/>
        <v>0</v>
      </c>
    </row>
    <row r="60" spans="1:18" x14ac:dyDescent="0.25">
      <c r="A60">
        <v>34.200000000000003</v>
      </c>
      <c r="B60">
        <v>39</v>
      </c>
      <c r="C60">
        <v>29076</v>
      </c>
      <c r="D60" t="s">
        <v>57</v>
      </c>
      <c r="J60" s="7" t="s">
        <v>233</v>
      </c>
      <c r="K60" s="7" t="s">
        <v>234</v>
      </c>
      <c r="L60" s="7">
        <v>39</v>
      </c>
      <c r="M60" s="7">
        <v>34.200000000000003</v>
      </c>
      <c r="N60" s="7" t="s">
        <v>118</v>
      </c>
      <c r="O60" s="7" t="str">
        <f t="shared" si="2"/>
        <v>B29076_Superior North Catholic DSB_2026-27 Core Ed Enrolment Forecast</v>
      </c>
      <c r="P60" s="7" t="s">
        <v>119</v>
      </c>
      <c r="Q60" s="9">
        <f t="shared" si="0"/>
        <v>0</v>
      </c>
      <c r="R60" s="9">
        <f t="shared" si="1"/>
        <v>0</v>
      </c>
    </row>
    <row r="61" spans="1:18" x14ac:dyDescent="0.25">
      <c r="A61">
        <v>6.2</v>
      </c>
      <c r="B61">
        <v>8</v>
      </c>
      <c r="C61">
        <v>28070</v>
      </c>
      <c r="D61" t="s">
        <v>58</v>
      </c>
      <c r="J61" s="7" t="s">
        <v>235</v>
      </c>
      <c r="K61" s="7" t="s">
        <v>236</v>
      </c>
      <c r="L61" s="7">
        <v>8</v>
      </c>
      <c r="M61" s="7">
        <v>6.2</v>
      </c>
      <c r="N61" s="7" t="s">
        <v>118</v>
      </c>
      <c r="O61" s="7" t="str">
        <f t="shared" si="2"/>
        <v>B28070_Superior-Greenstone DSB_2026-27 Core Ed Enrolment Forecast</v>
      </c>
      <c r="P61" s="7" t="s">
        <v>119</v>
      </c>
      <c r="Q61" s="9">
        <f t="shared" si="0"/>
        <v>0</v>
      </c>
      <c r="R61" s="9">
        <f t="shared" si="1"/>
        <v>0</v>
      </c>
    </row>
    <row r="62" spans="1:18" x14ac:dyDescent="0.25">
      <c r="A62">
        <v>11</v>
      </c>
      <c r="B62">
        <v>13</v>
      </c>
      <c r="C62">
        <v>66044</v>
      </c>
      <c r="D62" t="s">
        <v>59</v>
      </c>
      <c r="J62" s="7" t="s">
        <v>237</v>
      </c>
      <c r="K62" s="7" t="s">
        <v>238</v>
      </c>
      <c r="L62" s="7">
        <v>13</v>
      </c>
      <c r="M62" s="7">
        <v>11</v>
      </c>
      <c r="N62" s="7" t="s">
        <v>118</v>
      </c>
      <c r="O62" s="7" t="str">
        <f t="shared" si="2"/>
        <v>B66044_Thames Valley DSB_2026-27 Core Ed Enrolment Forecast</v>
      </c>
      <c r="P62" s="7" t="s">
        <v>119</v>
      </c>
      <c r="Q62" s="9">
        <f t="shared" si="0"/>
        <v>0</v>
      </c>
      <c r="R62" s="9">
        <f t="shared" si="1"/>
        <v>0</v>
      </c>
    </row>
    <row r="63" spans="1:18" x14ac:dyDescent="0.25">
      <c r="A63">
        <v>34.1</v>
      </c>
      <c r="B63">
        <v>38</v>
      </c>
      <c r="C63">
        <v>29068</v>
      </c>
      <c r="D63" t="s">
        <v>60</v>
      </c>
      <c r="J63" s="7" t="s">
        <v>239</v>
      </c>
      <c r="K63" s="7" t="s">
        <v>240</v>
      </c>
      <c r="L63" s="7">
        <v>38</v>
      </c>
      <c r="M63" s="7">
        <v>34.1</v>
      </c>
      <c r="N63" s="7" t="s">
        <v>118</v>
      </c>
      <c r="O63" s="7" t="str">
        <f t="shared" si="2"/>
        <v>B29068_Thunder Bay Catholic DSB_2026-27 Core Ed Enrolment Forecast</v>
      </c>
      <c r="P63" s="7" t="s">
        <v>119</v>
      </c>
      <c r="Q63" s="9">
        <f t="shared" si="0"/>
        <v>0</v>
      </c>
      <c r="R63" s="9">
        <f t="shared" si="1"/>
        <v>0</v>
      </c>
    </row>
    <row r="64" spans="1:18" x14ac:dyDescent="0.25">
      <c r="A64">
        <v>40</v>
      </c>
      <c r="B64">
        <v>45</v>
      </c>
      <c r="C64">
        <v>67059</v>
      </c>
      <c r="D64" t="s">
        <v>61</v>
      </c>
      <c r="J64" s="7" t="s">
        <v>241</v>
      </c>
      <c r="K64" s="7" t="s">
        <v>242</v>
      </c>
      <c r="L64" s="7">
        <v>45</v>
      </c>
      <c r="M64" s="7">
        <v>40</v>
      </c>
      <c r="N64" s="7" t="s">
        <v>118</v>
      </c>
      <c r="O64" s="7" t="str">
        <f t="shared" si="2"/>
        <v>B67059_Toronto Catholic DSB_2026-27 Core Ed Enrolment Forecast</v>
      </c>
      <c r="P64" s="7" t="s">
        <v>119</v>
      </c>
      <c r="Q64" s="9">
        <f t="shared" si="0"/>
        <v>0</v>
      </c>
      <c r="R64" s="9">
        <f t="shared" si="1"/>
        <v>0</v>
      </c>
    </row>
    <row r="65" spans="1:18" x14ac:dyDescent="0.25">
      <c r="A65">
        <v>12</v>
      </c>
      <c r="B65">
        <v>14</v>
      </c>
      <c r="C65">
        <v>66052</v>
      </c>
      <c r="D65" t="s">
        <v>62</v>
      </c>
      <c r="J65" s="7" t="s">
        <v>243</v>
      </c>
      <c r="K65" s="7" t="s">
        <v>244</v>
      </c>
      <c r="L65" s="7">
        <v>14</v>
      </c>
      <c r="M65" s="7">
        <v>12</v>
      </c>
      <c r="N65" s="7" t="s">
        <v>118</v>
      </c>
      <c r="O65" s="7" t="str">
        <f t="shared" si="2"/>
        <v>B66052_Toronto DSB_2026-27 Core Ed Enrolment Forecast</v>
      </c>
      <c r="P65" s="7" t="s">
        <v>119</v>
      </c>
      <c r="Q65" s="9">
        <f t="shared" si="0"/>
        <v>0</v>
      </c>
      <c r="R65" s="9">
        <f t="shared" si="1"/>
        <v>0</v>
      </c>
    </row>
    <row r="66" spans="1:18" x14ac:dyDescent="0.25">
      <c r="A66">
        <v>15</v>
      </c>
      <c r="B66">
        <v>17</v>
      </c>
      <c r="C66">
        <v>66087</v>
      </c>
      <c r="D66" t="s">
        <v>63</v>
      </c>
      <c r="J66" s="7" t="s">
        <v>245</v>
      </c>
      <c r="K66" s="7" t="s">
        <v>246</v>
      </c>
      <c r="L66" s="7">
        <v>17</v>
      </c>
      <c r="M66" s="7">
        <v>15</v>
      </c>
      <c r="N66" s="7" t="s">
        <v>118</v>
      </c>
      <c r="O66" s="7" t="str">
        <f t="shared" si="2"/>
        <v>B66087_Trillium Lakelands DSB_2026-27 Core Ed Enrolment Forecast</v>
      </c>
      <c r="P66" s="7" t="s">
        <v>119</v>
      </c>
      <c r="Q66" s="9">
        <f t="shared" si="0"/>
        <v>0</v>
      </c>
      <c r="R66" s="9">
        <f t="shared" si="1"/>
        <v>0</v>
      </c>
    </row>
    <row r="67" spans="1:18" x14ac:dyDescent="0.25">
      <c r="A67">
        <v>26</v>
      </c>
      <c r="B67">
        <v>28</v>
      </c>
      <c r="C67">
        <v>66192</v>
      </c>
      <c r="D67" t="s">
        <v>64</v>
      </c>
      <c r="J67" s="7" t="s">
        <v>247</v>
      </c>
      <c r="K67" s="7" t="s">
        <v>248</v>
      </c>
      <c r="L67" s="7">
        <v>28</v>
      </c>
      <c r="M67" s="7">
        <v>26</v>
      </c>
      <c r="N67" s="7" t="s">
        <v>118</v>
      </c>
      <c r="O67" s="7" t="str">
        <f t="shared" si="2"/>
        <v>B66192_Upper Canada DSB_2026-27 Core Ed Enrolment Forecast</v>
      </c>
      <c r="P67" s="7" t="s">
        <v>119</v>
      </c>
      <c r="Q67" s="9">
        <f t="shared" si="0"/>
        <v>0</v>
      </c>
      <c r="R67" s="9">
        <f t="shared" si="1"/>
        <v>0</v>
      </c>
    </row>
    <row r="68" spans="1:18" x14ac:dyDescent="0.25">
      <c r="A68">
        <v>18</v>
      </c>
      <c r="B68">
        <v>20</v>
      </c>
      <c r="C68">
        <v>66117</v>
      </c>
      <c r="D68" t="s">
        <v>65</v>
      </c>
      <c r="J68" s="7" t="s">
        <v>249</v>
      </c>
      <c r="K68" s="7" t="s">
        <v>250</v>
      </c>
      <c r="L68" s="7">
        <v>20</v>
      </c>
      <c r="M68" s="7">
        <v>18</v>
      </c>
      <c r="N68" s="7" t="s">
        <v>118</v>
      </c>
      <c r="O68" s="7" t="str">
        <f t="shared" ref="O68:O74" si="3">K68&amp;"_"&amp;J68&amp;"_"&amp;$K$1</f>
        <v>B66117_Upper Grand DSB_2026-27 Core Ed Enrolment Forecast</v>
      </c>
      <c r="P68" s="7" t="s">
        <v>119</v>
      </c>
      <c r="Q68" s="9">
        <f t="shared" ref="Q68:Q74" si="4">INDEX(B:B,MATCH(VALUE(RIGHT(K68,5)),C:C,0),1)-L68</f>
        <v>0</v>
      </c>
      <c r="R68" s="9">
        <f t="shared" ref="R68:R74" si="5">VALUE(RIGHT(K68,5))-INDEX(C:C,MATCH(L68,B:B,0),1)</f>
        <v>0</v>
      </c>
    </row>
    <row r="69" spans="1:18" x14ac:dyDescent="0.25">
      <c r="A69">
        <v>49</v>
      </c>
      <c r="B69">
        <v>54</v>
      </c>
      <c r="C69">
        <v>67148</v>
      </c>
      <c r="D69" t="s">
        <v>66</v>
      </c>
      <c r="J69" s="7" t="s">
        <v>251</v>
      </c>
      <c r="K69" s="7" t="s">
        <v>252</v>
      </c>
      <c r="L69" s="7">
        <v>54</v>
      </c>
      <c r="M69" s="7">
        <v>49</v>
      </c>
      <c r="N69" s="7" t="s">
        <v>118</v>
      </c>
      <c r="O69" s="7" t="str">
        <f t="shared" si="3"/>
        <v>B67148_Waterloo Catholic DSB_2026-27 Core Ed Enrolment Forecast</v>
      </c>
      <c r="P69" s="7" t="s">
        <v>119</v>
      </c>
      <c r="Q69" s="9">
        <f t="shared" si="4"/>
        <v>0</v>
      </c>
      <c r="R69" s="9">
        <f t="shared" si="5"/>
        <v>0</v>
      </c>
    </row>
    <row r="70" spans="1:18" x14ac:dyDescent="0.25">
      <c r="A70">
        <v>24</v>
      </c>
      <c r="B70">
        <v>26</v>
      </c>
      <c r="C70">
        <v>66176</v>
      </c>
      <c r="D70" t="s">
        <v>67</v>
      </c>
      <c r="J70" s="7" t="s">
        <v>253</v>
      </c>
      <c r="K70" s="7" t="s">
        <v>254</v>
      </c>
      <c r="L70" s="7">
        <v>26</v>
      </c>
      <c r="M70" s="7">
        <v>24</v>
      </c>
      <c r="N70" s="7" t="s">
        <v>118</v>
      </c>
      <c r="O70" s="7" t="str">
        <f t="shared" si="3"/>
        <v>B66176_Waterloo Region DSB_2026-27 Core Ed Enrolment Forecast</v>
      </c>
      <c r="P70" s="7" t="s">
        <v>119</v>
      </c>
      <c r="Q70" s="9">
        <f t="shared" si="4"/>
        <v>0</v>
      </c>
      <c r="R70" s="9">
        <f t="shared" si="5"/>
        <v>0</v>
      </c>
    </row>
    <row r="71" spans="1:18" x14ac:dyDescent="0.25">
      <c r="A71">
        <v>48</v>
      </c>
      <c r="B71">
        <v>53</v>
      </c>
      <c r="C71">
        <v>67130</v>
      </c>
      <c r="D71" t="s">
        <v>68</v>
      </c>
      <c r="J71" s="7" t="s">
        <v>255</v>
      </c>
      <c r="K71" s="7" t="s">
        <v>256</v>
      </c>
      <c r="L71" s="7">
        <v>53</v>
      </c>
      <c r="M71" s="7">
        <v>48</v>
      </c>
      <c r="N71" s="7" t="s">
        <v>118</v>
      </c>
      <c r="O71" s="7" t="str">
        <f t="shared" si="3"/>
        <v>B67130_Wellington Catholic DSB_2026-27 Core Ed Enrolment Forecast</v>
      </c>
      <c r="P71" s="7" t="s">
        <v>119</v>
      </c>
      <c r="Q71" s="9">
        <f t="shared" si="4"/>
        <v>0</v>
      </c>
      <c r="R71" s="9">
        <f t="shared" si="5"/>
        <v>0</v>
      </c>
    </row>
    <row r="72" spans="1:18" x14ac:dyDescent="0.25">
      <c r="A72">
        <v>37</v>
      </c>
      <c r="B72">
        <v>42</v>
      </c>
      <c r="C72">
        <v>67024</v>
      </c>
      <c r="D72" t="s">
        <v>69</v>
      </c>
      <c r="J72" s="7" t="s">
        <v>257</v>
      </c>
      <c r="K72" s="7" t="s">
        <v>258</v>
      </c>
      <c r="L72" s="7">
        <v>42</v>
      </c>
      <c r="M72" s="7">
        <v>37</v>
      </c>
      <c r="N72" s="7" t="s">
        <v>118</v>
      </c>
      <c r="O72" s="7" t="str">
        <f t="shared" si="3"/>
        <v>B67024_Windsor-Essex Catholic DSB_2026-27 Core Ed Enrolment Forecast</v>
      </c>
      <c r="P72" s="7" t="s">
        <v>119</v>
      </c>
      <c r="Q72" s="9">
        <f t="shared" si="4"/>
        <v>0</v>
      </c>
      <c r="R72" s="9">
        <f t="shared" si="5"/>
        <v>0</v>
      </c>
    </row>
    <row r="73" spans="1:18" x14ac:dyDescent="0.25">
      <c r="A73">
        <v>42</v>
      </c>
      <c r="B73">
        <v>47</v>
      </c>
      <c r="C73">
        <v>67075</v>
      </c>
      <c r="D73" t="s">
        <v>70</v>
      </c>
      <c r="J73" s="7" t="s">
        <v>259</v>
      </c>
      <c r="K73" s="7" t="s">
        <v>260</v>
      </c>
      <c r="L73" s="7">
        <v>47</v>
      </c>
      <c r="M73" s="7">
        <v>42</v>
      </c>
      <c r="N73" s="7" t="s">
        <v>118</v>
      </c>
      <c r="O73" s="7" t="str">
        <f t="shared" si="3"/>
        <v>B67075_York Catholic DSB_2026-27 Core Ed Enrolment Forecast</v>
      </c>
      <c r="P73" s="7" t="s">
        <v>119</v>
      </c>
      <c r="Q73" s="9">
        <f t="shared" si="4"/>
        <v>0</v>
      </c>
      <c r="R73" s="9">
        <f t="shared" si="5"/>
        <v>0</v>
      </c>
    </row>
    <row r="74" spans="1:18" x14ac:dyDescent="0.25">
      <c r="A74">
        <v>16</v>
      </c>
      <c r="B74">
        <v>18</v>
      </c>
      <c r="C74">
        <v>66095</v>
      </c>
      <c r="D74" t="s">
        <v>71</v>
      </c>
      <c r="J74" s="7" t="s">
        <v>261</v>
      </c>
      <c r="K74" s="7" t="s">
        <v>262</v>
      </c>
      <c r="L74" s="7">
        <v>18</v>
      </c>
      <c r="M74" s="7">
        <v>16</v>
      </c>
      <c r="N74" s="7" t="s">
        <v>118</v>
      </c>
      <c r="O74" s="7" t="str">
        <f t="shared" si="3"/>
        <v>B66095_York Region DSB_2026-27 Core Ed Enrolment Forecast</v>
      </c>
      <c r="P74" s="7" t="s">
        <v>119</v>
      </c>
      <c r="Q74" s="9">
        <f t="shared" si="4"/>
        <v>0</v>
      </c>
      <c r="R74" s="9">
        <f t="shared" si="5"/>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7B17-256F-4C27-BAD3-7C2AC07565CE}">
  <sheetPr codeName="Sheet2">
    <pageSetUpPr fitToPage="1"/>
  </sheetPr>
  <dimension ref="A1:Q35"/>
  <sheetViews>
    <sheetView tabSelected="1" topLeftCell="A12" zoomScale="70" zoomScaleNormal="70" zoomScaleSheetLayoutView="85" workbookViewId="0">
      <selection activeCell="D4" sqref="D4"/>
    </sheetView>
  </sheetViews>
  <sheetFormatPr defaultColWidth="0" defaultRowHeight="14.25" zeroHeight="1" x14ac:dyDescent="0.2"/>
  <cols>
    <col min="1" max="1" width="10.85546875" style="14" customWidth="1"/>
    <col min="2" max="2" width="5.140625" style="14" customWidth="1"/>
    <col min="3" max="3" width="65.7109375" style="14" customWidth="1"/>
    <col min="4" max="8" width="18.85546875" style="14" customWidth="1"/>
    <col min="9" max="9" width="45.85546875" style="14" customWidth="1"/>
    <col min="10" max="17" width="0" style="14" hidden="1" customWidth="1"/>
    <col min="18" max="16384" width="9.140625" style="14" hidden="1"/>
  </cols>
  <sheetData>
    <row r="1" spans="1:9" ht="15" x14ac:dyDescent="0.25">
      <c r="A1" s="40" t="s">
        <v>273</v>
      </c>
      <c r="B1" s="13"/>
      <c r="C1" s="13"/>
      <c r="D1" s="13"/>
      <c r="E1" s="13"/>
      <c r="F1" s="13"/>
      <c r="G1" s="13"/>
      <c r="H1" s="13"/>
      <c r="I1" s="13"/>
    </row>
    <row r="2" spans="1:9" ht="15.75" x14ac:dyDescent="0.25">
      <c r="A2" s="15" t="s">
        <v>72</v>
      </c>
      <c r="B2" s="16"/>
      <c r="C2" s="16"/>
      <c r="D2" s="16"/>
      <c r="E2" s="16"/>
      <c r="F2" s="16"/>
      <c r="G2" s="16"/>
      <c r="H2" s="16"/>
      <c r="I2" s="16"/>
    </row>
    <row r="3" spans="1:9" ht="15" x14ac:dyDescent="0.25">
      <c r="A3" s="16"/>
      <c r="B3" s="17" t="s">
        <v>269</v>
      </c>
      <c r="C3" s="17"/>
      <c r="D3" s="16"/>
      <c r="E3" s="16"/>
      <c r="F3" s="16"/>
      <c r="G3" s="16"/>
      <c r="H3" s="16"/>
      <c r="I3" s="16"/>
    </row>
    <row r="4" spans="1:9" ht="15" x14ac:dyDescent="0.25">
      <c r="A4" s="16" t="s">
        <v>73</v>
      </c>
      <c r="B4" s="16"/>
      <c r="C4" s="3" t="s">
        <v>98</v>
      </c>
      <c r="D4" s="17" t="s">
        <v>268</v>
      </c>
      <c r="E4" s="18"/>
      <c r="F4" s="18"/>
      <c r="G4" s="18"/>
      <c r="H4" s="18"/>
      <c r="I4" s="18"/>
    </row>
    <row r="5" spans="1:9" x14ac:dyDescent="0.2">
      <c r="A5" s="16" t="s">
        <v>74</v>
      </c>
      <c r="B5" s="16"/>
      <c r="C5" s="19" t="str">
        <f>INDEX('#PARAM_2026'!$C:$C,MATCH($C$4,'#PARAM_2026'!$D:$D,0))</f>
        <v>ATTN: Error</v>
      </c>
      <c r="D5" s="16"/>
      <c r="E5" s="18"/>
      <c r="F5" s="18"/>
      <c r="G5" s="18"/>
      <c r="H5" s="18"/>
      <c r="I5" s="18"/>
    </row>
    <row r="6" spans="1:9" x14ac:dyDescent="0.2">
      <c r="A6" s="16"/>
      <c r="B6" s="16"/>
      <c r="C6" s="16"/>
      <c r="D6" s="16" t="s">
        <v>272</v>
      </c>
      <c r="E6" s="18"/>
      <c r="F6" s="18"/>
      <c r="G6" s="18"/>
      <c r="H6" s="18"/>
      <c r="I6" s="18"/>
    </row>
    <row r="7" spans="1:9" x14ac:dyDescent="0.2">
      <c r="A7" s="16"/>
      <c r="B7" s="20" t="s">
        <v>75</v>
      </c>
      <c r="C7" s="16"/>
      <c r="D7" s="18" t="s">
        <v>267</v>
      </c>
      <c r="E7" s="18"/>
      <c r="F7" s="18"/>
      <c r="G7" s="18"/>
      <c r="H7" s="18"/>
      <c r="I7" s="18"/>
    </row>
    <row r="8" spans="1:9" ht="15" x14ac:dyDescent="0.25">
      <c r="A8" s="16"/>
      <c r="B8" s="21" t="s">
        <v>78</v>
      </c>
      <c r="C8" s="12"/>
      <c r="D8" s="18" t="s">
        <v>270</v>
      </c>
      <c r="E8" s="22"/>
      <c r="F8" s="22"/>
      <c r="G8" s="22"/>
      <c r="H8" s="22"/>
      <c r="I8" s="22"/>
    </row>
    <row r="9" spans="1:9" ht="15" x14ac:dyDescent="0.25">
      <c r="A9" s="16"/>
      <c r="B9" s="21" t="s">
        <v>77</v>
      </c>
      <c r="C9" s="12"/>
      <c r="D9" s="18" t="s">
        <v>104</v>
      </c>
      <c r="E9" s="22"/>
      <c r="F9" s="22"/>
      <c r="G9" s="22"/>
      <c r="H9" s="22"/>
      <c r="I9" s="22"/>
    </row>
    <row r="10" spans="1:9" ht="15" x14ac:dyDescent="0.25">
      <c r="A10" s="16"/>
      <c r="B10" s="21" t="s">
        <v>76</v>
      </c>
      <c r="C10" s="12"/>
      <c r="D10" s="23" t="s">
        <v>105</v>
      </c>
      <c r="E10" s="22"/>
      <c r="F10" s="22"/>
      <c r="G10" s="22"/>
      <c r="H10" s="22"/>
      <c r="I10" s="22"/>
    </row>
    <row r="11" spans="1:9" x14ac:dyDescent="0.2">
      <c r="A11" s="16"/>
      <c r="B11" s="16"/>
      <c r="C11" s="16"/>
      <c r="D11" s="23" t="s">
        <v>106</v>
      </c>
      <c r="E11" s="18"/>
      <c r="F11" s="18"/>
      <c r="G11" s="18"/>
      <c r="H11" s="18"/>
      <c r="I11" s="18"/>
    </row>
    <row r="12" spans="1:9" x14ac:dyDescent="0.2">
      <c r="A12" s="16" t="s">
        <v>108</v>
      </c>
      <c r="B12" s="16"/>
      <c r="C12" s="16" t="str">
        <f>IFERROR(INDEX('#PARAM_2026'!O:O,MATCH(INDEX('#PARAM_2026'!$B:$B,MATCH($C$4,'#PARAM_2026'!$D:$D,0),1),'#PARAM_2026'!L:L,0),1),"ATTN: Error")</f>
        <v>ATTN: Error</v>
      </c>
      <c r="D12" s="18" t="s">
        <v>107</v>
      </c>
      <c r="E12" s="18"/>
      <c r="F12" s="18"/>
      <c r="G12" s="18"/>
      <c r="H12" s="18"/>
      <c r="I12" s="18"/>
    </row>
    <row r="13" spans="1:9" x14ac:dyDescent="0.2">
      <c r="A13" s="16"/>
      <c r="B13" s="16"/>
      <c r="C13" s="16"/>
      <c r="D13" s="18" t="s">
        <v>266</v>
      </c>
      <c r="E13" s="18"/>
      <c r="F13" s="18"/>
      <c r="G13" s="18"/>
      <c r="H13" s="18"/>
      <c r="I13" s="18"/>
    </row>
    <row r="14" spans="1:9" x14ac:dyDescent="0.2">
      <c r="A14" s="16"/>
      <c r="B14" s="16"/>
      <c r="C14" s="16"/>
      <c r="D14" s="24"/>
      <c r="E14" s="24"/>
      <c r="F14" s="24"/>
      <c r="G14" s="24"/>
      <c r="H14" s="24"/>
      <c r="I14" s="24"/>
    </row>
    <row r="15" spans="1:9" ht="15" x14ac:dyDescent="0.25">
      <c r="A15" s="16"/>
      <c r="B15" s="16"/>
      <c r="C15" s="16"/>
      <c r="D15" s="17" t="str">
        <f>"The "&amp;'#PARAM_2026'!$F$2&amp;" enrolment should reflect the numbers to be submitted for the "&amp;'#PARAM_2026'!$F$2&amp;" Revised Estimates."</f>
        <v>The 2025-26 enrolment should reflect the numbers to be submitted for the 2025-26 Revised Estimates.</v>
      </c>
      <c r="E15" s="17"/>
      <c r="F15" s="17"/>
      <c r="G15" s="17"/>
      <c r="H15" s="17"/>
      <c r="I15" s="17"/>
    </row>
    <row r="16" spans="1:9" ht="15" x14ac:dyDescent="0.25">
      <c r="A16" s="16"/>
      <c r="B16" s="16"/>
      <c r="C16" s="16"/>
      <c r="D16" s="17" t="s">
        <v>103</v>
      </c>
      <c r="E16" s="22"/>
      <c r="F16" s="22"/>
      <c r="G16" s="22"/>
      <c r="H16" s="22"/>
      <c r="I16" s="22"/>
    </row>
    <row r="17" spans="1:9" x14ac:dyDescent="0.2">
      <c r="A17" s="13"/>
      <c r="B17" s="13"/>
      <c r="C17" s="13"/>
      <c r="D17" s="13"/>
      <c r="E17" s="13"/>
      <c r="F17" s="13"/>
      <c r="G17" s="13"/>
      <c r="H17" s="13"/>
      <c r="I17" s="13"/>
    </row>
    <row r="18" spans="1:9" ht="15.75" x14ac:dyDescent="0.25">
      <c r="A18" s="16"/>
      <c r="B18" s="25" t="s">
        <v>91</v>
      </c>
      <c r="C18" s="26"/>
      <c r="D18" s="26"/>
      <c r="E18" s="26"/>
      <c r="F18" s="26"/>
      <c r="G18" s="26"/>
      <c r="H18" s="26"/>
      <c r="I18" s="26"/>
    </row>
    <row r="19" spans="1:9" ht="15" x14ac:dyDescent="0.25">
      <c r="A19" s="16"/>
      <c r="B19" s="27" t="s">
        <v>94</v>
      </c>
      <c r="C19" s="26"/>
      <c r="D19" s="26"/>
      <c r="E19" s="26"/>
      <c r="F19" s="26"/>
      <c r="G19" s="26"/>
      <c r="H19" s="26"/>
      <c r="I19" s="26"/>
    </row>
    <row r="20" spans="1:9" ht="15" x14ac:dyDescent="0.25">
      <c r="A20" s="35" t="s">
        <v>274</v>
      </c>
      <c r="B20" s="35" t="s">
        <v>275</v>
      </c>
      <c r="C20" s="35" t="s">
        <v>276</v>
      </c>
      <c r="D20" s="28" t="s">
        <v>271</v>
      </c>
      <c r="E20" s="28" t="s">
        <v>277</v>
      </c>
      <c r="F20" s="28" t="s">
        <v>278</v>
      </c>
      <c r="G20" s="28" t="s">
        <v>279</v>
      </c>
      <c r="H20" s="28" t="s">
        <v>280</v>
      </c>
      <c r="I20" s="16"/>
    </row>
    <row r="21" spans="1:9" ht="15" x14ac:dyDescent="0.25">
      <c r="A21" s="36">
        <v>1</v>
      </c>
      <c r="B21" s="32" t="s">
        <v>93</v>
      </c>
      <c r="C21" s="33"/>
      <c r="D21" s="16"/>
      <c r="E21" s="16"/>
      <c r="F21" s="16"/>
      <c r="G21" s="16"/>
      <c r="H21" s="16"/>
      <c r="I21" s="16"/>
    </row>
    <row r="22" spans="1:9" ht="15" x14ac:dyDescent="0.25">
      <c r="A22" s="37">
        <v>1.1000000000000001</v>
      </c>
      <c r="B22" s="38" t="s">
        <v>84</v>
      </c>
      <c r="C22" s="34"/>
      <c r="D22" s="4"/>
      <c r="E22" s="4"/>
      <c r="F22" s="4"/>
      <c r="G22" s="4"/>
      <c r="H22" s="4"/>
      <c r="I22" s="39" t="str">
        <f>IF(AND(ISERROR(FIND(".", D22)),ISERROR(FIND(".", E22)),ISERROR(FIND(".", F22)),ISERROR(FIND(".", G22)),ISERROR(FIND(".", H22))),"","&lt;--- Please note that headcount data should be whole number. ")</f>
        <v/>
      </c>
    </row>
    <row r="23" spans="1:9" ht="15" x14ac:dyDescent="0.25">
      <c r="A23" s="37">
        <v>1.2</v>
      </c>
      <c r="B23" s="38" t="s">
        <v>85</v>
      </c>
      <c r="C23" s="34"/>
      <c r="D23" s="4"/>
      <c r="E23" s="4"/>
      <c r="F23" s="4"/>
      <c r="G23" s="4"/>
      <c r="H23" s="4"/>
      <c r="I23" s="39" t="str">
        <f>IF(AND(ISERROR(FIND(".", D23)),ISERROR(FIND(".", E23)),ISERROR(FIND(".", F23)),ISERROR(FIND(".", G23)),ISERROR(FIND(".", H23))),"","&lt;--- Please note that headcount data should be whole number. ")</f>
        <v/>
      </c>
    </row>
    <row r="24" spans="1:9" ht="15" x14ac:dyDescent="0.25">
      <c r="A24" s="36"/>
      <c r="B24" s="32"/>
      <c r="C24" s="34"/>
      <c r="D24" s="16"/>
      <c r="E24" s="16"/>
      <c r="F24" s="16"/>
      <c r="G24" s="16"/>
      <c r="H24" s="16"/>
      <c r="I24" s="16"/>
    </row>
    <row r="25" spans="1:9" ht="15" x14ac:dyDescent="0.25">
      <c r="A25" s="36">
        <v>2</v>
      </c>
      <c r="B25" s="32" t="s">
        <v>92</v>
      </c>
      <c r="C25" s="34"/>
      <c r="D25" s="16"/>
      <c r="E25" s="16"/>
      <c r="F25" s="16"/>
      <c r="G25" s="16"/>
      <c r="H25" s="16"/>
      <c r="I25" s="16"/>
    </row>
    <row r="26" spans="1:9" ht="15" x14ac:dyDescent="0.25">
      <c r="A26" s="37">
        <v>2.1</v>
      </c>
      <c r="B26" s="38" t="s">
        <v>84</v>
      </c>
      <c r="C26" s="34"/>
      <c r="D26" s="4"/>
      <c r="E26" s="4"/>
      <c r="F26" s="4"/>
      <c r="G26" s="4"/>
      <c r="H26" s="4"/>
      <c r="I26" s="29"/>
    </row>
    <row r="27" spans="1:9" ht="15" x14ac:dyDescent="0.25">
      <c r="A27" s="37">
        <v>2.2000000000000002</v>
      </c>
      <c r="B27" s="38" t="s">
        <v>85</v>
      </c>
      <c r="C27" s="34"/>
      <c r="D27" s="4"/>
      <c r="E27" s="4"/>
      <c r="F27" s="4"/>
      <c r="G27" s="4"/>
      <c r="H27" s="4"/>
      <c r="I27" s="16"/>
    </row>
    <row r="28" spans="1:9" ht="15" x14ac:dyDescent="0.25">
      <c r="A28" s="37">
        <v>2.2999999999999998</v>
      </c>
      <c r="B28" s="38" t="s">
        <v>86</v>
      </c>
      <c r="C28" s="34"/>
      <c r="D28" s="4"/>
      <c r="E28" s="4"/>
      <c r="F28" s="4"/>
      <c r="G28" s="4"/>
      <c r="H28" s="4"/>
      <c r="I28" s="16"/>
    </row>
    <row r="29" spans="1:9" ht="15" x14ac:dyDescent="0.25">
      <c r="A29" s="37">
        <v>2.4</v>
      </c>
      <c r="B29" s="38" t="s">
        <v>88</v>
      </c>
      <c r="C29" s="34"/>
      <c r="D29" s="4"/>
      <c r="E29" s="4"/>
      <c r="F29" s="4"/>
      <c r="G29" s="4"/>
      <c r="H29" s="4"/>
      <c r="I29" s="16"/>
    </row>
    <row r="30" spans="1:9" ht="15" x14ac:dyDescent="0.25">
      <c r="A30" s="37">
        <v>2.5</v>
      </c>
      <c r="B30" s="38" t="s">
        <v>89</v>
      </c>
      <c r="C30" s="34"/>
      <c r="D30" s="4"/>
      <c r="E30" s="4"/>
      <c r="F30" s="4"/>
      <c r="G30" s="4"/>
      <c r="H30" s="4"/>
      <c r="I30" s="16"/>
    </row>
    <row r="31" spans="1:9" ht="15" x14ac:dyDescent="0.25">
      <c r="A31" s="36">
        <v>2.6</v>
      </c>
      <c r="B31" s="32" t="s">
        <v>87</v>
      </c>
      <c r="C31" s="34"/>
      <c r="D31" s="30">
        <f>SUM(D29:D30)</f>
        <v>0</v>
      </c>
      <c r="E31" s="30">
        <f>SUM(E29:E30)</f>
        <v>0</v>
      </c>
      <c r="F31" s="30">
        <f>SUM(F29:F30)</f>
        <v>0</v>
      </c>
      <c r="G31" s="30">
        <f>SUM(G29:G30)</f>
        <v>0</v>
      </c>
      <c r="H31" s="30">
        <f>SUM(H29:H30)</f>
        <v>0</v>
      </c>
      <c r="I31" s="16"/>
    </row>
    <row r="32" spans="1:9" ht="15" x14ac:dyDescent="0.25">
      <c r="A32" s="36">
        <v>2.7</v>
      </c>
      <c r="B32" s="32" t="s">
        <v>95</v>
      </c>
      <c r="C32" s="34"/>
      <c r="D32" s="30">
        <f>SUM(D26:D30)</f>
        <v>0</v>
      </c>
      <c r="E32" s="30">
        <f>SUM(E26:E30)</f>
        <v>0</v>
      </c>
      <c r="F32" s="30">
        <f t="shared" ref="F32:H32" si="0">SUM(F26:F30)</f>
        <v>0</v>
      </c>
      <c r="G32" s="30">
        <f t="shared" si="0"/>
        <v>0</v>
      </c>
      <c r="H32" s="30">
        <f t="shared" si="0"/>
        <v>0</v>
      </c>
      <c r="I32" s="16"/>
    </row>
    <row r="33" spans="1:9" ht="15" x14ac:dyDescent="0.25">
      <c r="A33" s="37">
        <v>2.8</v>
      </c>
      <c r="B33" s="38" t="s">
        <v>96</v>
      </c>
      <c r="C33" s="34"/>
      <c r="D33" s="4"/>
      <c r="E33" s="4"/>
      <c r="F33" s="4"/>
      <c r="G33" s="4"/>
      <c r="H33" s="4"/>
      <c r="I33" s="16"/>
    </row>
    <row r="34" spans="1:9" ht="15" x14ac:dyDescent="0.25">
      <c r="A34" s="36">
        <v>2.9</v>
      </c>
      <c r="B34" s="32" t="s">
        <v>90</v>
      </c>
      <c r="C34" s="34"/>
      <c r="D34" s="30">
        <f>SUM(D32:D33)</f>
        <v>0</v>
      </c>
      <c r="E34" s="31">
        <f t="shared" ref="E34:H34" si="1">SUM(E32:E33)</f>
        <v>0</v>
      </c>
      <c r="F34" s="31">
        <f t="shared" si="1"/>
        <v>0</v>
      </c>
      <c r="G34" s="31">
        <f t="shared" si="1"/>
        <v>0</v>
      </c>
      <c r="H34" s="31">
        <f t="shared" si="1"/>
        <v>0</v>
      </c>
      <c r="I34" s="16"/>
    </row>
    <row r="35" spans="1:9" x14ac:dyDescent="0.2">
      <c r="A35" s="41" t="s">
        <v>281</v>
      </c>
      <c r="B35" s="41"/>
      <c r="C35" s="41"/>
      <c r="D35" s="41"/>
      <c r="E35" s="41"/>
      <c r="F35" s="41"/>
      <c r="G35" s="41"/>
      <c r="H35" s="41"/>
      <c r="I35" s="41"/>
    </row>
  </sheetData>
  <sheetProtection algorithmName="SHA-512" hashValue="nFoH2NMKCrAXd1S1vrP2v0G8pZzPST2xn2LPVA5+gYedr9JTYfRF1Z4GLLYf+CTROD5+a9qyZ+vyZqoJbGuBbg==" saltValue="bnMcYHIVqqp8TFfFUarkqA==" spinCount="100000" sheet="1" objects="1" scenarios="1"/>
  <mergeCells count="1">
    <mergeCell ref="A35:I35"/>
  </mergeCells>
  <phoneticPr fontId="16" type="noConversion"/>
  <dataValidations count="2">
    <dataValidation type="whole" operator="greaterThanOrEqual" allowBlank="1" showInputMessage="1" showErrorMessage="1" error="Please ensure that the input is whole number and greater than or equal to 0." sqref="D22:H23" xr:uid="{720DF835-5256-4078-8FB9-F0096968CC89}">
      <formula1>0</formula1>
    </dataValidation>
    <dataValidation type="decimal" operator="greaterThanOrEqual" allowBlank="1" showInputMessage="1" showErrorMessage="1" error="Please ensure that the input is greater than or equal to 0." sqref="D26:H30 D33:H33" xr:uid="{EC331063-3F78-46CA-A9F4-84545C16CA7F}">
      <formula1>0</formula1>
    </dataValidation>
  </dataValidations>
  <pageMargins left="0.7" right="0.7" top="0.75" bottom="0.75" header="0.3" footer="0.3"/>
  <pageSetup scale="57"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29B377-789F-4E73-AA79-3B4FB69100BF}">
          <x14:formula1>
            <xm:f>'#PARAM_2026'!D$2:D$74</xm:f>
          </x14:formula1>
          <xm:sqref>C4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7c7a7-201d-4fd1-b061-320e39927fa6" xsi:nil="true"/>
    <lcf76f155ced4ddcb4097134ff3c332f xmlns="8fa0fc1d-bd80-47fb-a35f-9b4442274e7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6E619CE5B0C9458323E0289773CDB2" ma:contentTypeVersion="14" ma:contentTypeDescription="Create a new document." ma:contentTypeScope="" ma:versionID="9e8f02eb97bae04ecff3b6428a779ef6">
  <xsd:schema xmlns:xsd="http://www.w3.org/2001/XMLSchema" xmlns:xs="http://www.w3.org/2001/XMLSchema" xmlns:p="http://schemas.microsoft.com/office/2006/metadata/properties" xmlns:ns2="8fa0fc1d-bd80-47fb-a35f-9b4442274e73" xmlns:ns3="b547c7a7-201d-4fd1-b061-320e39927fa6" targetNamespace="http://schemas.microsoft.com/office/2006/metadata/properties" ma:root="true" ma:fieldsID="8150ad869b6287ac261af9ec1ab92961" ns2:_="" ns3:_="">
    <xsd:import namespace="8fa0fc1d-bd80-47fb-a35f-9b4442274e73"/>
    <xsd:import namespace="b547c7a7-201d-4fd1-b061-320e39927fa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0fc1d-bd80-47fb-a35f-9b4442274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a9ac694-edb1-4dcf-a64a-965ed273ba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7c7a7-201d-4fd1-b061-320e39927fa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92e8330-1141-4ebc-a559-19060a1f332a}" ma:internalName="TaxCatchAll" ma:showField="CatchAllData" ma:web="b547c7a7-201d-4fd1-b061-320e39927f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3FA6F6-5FF8-40A5-97C1-63BB890E663A}">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elements/1.1/"/>
    <ds:schemaRef ds:uri="b547c7a7-201d-4fd1-b061-320e39927fa6"/>
    <ds:schemaRef ds:uri="http://www.w3.org/XML/1998/namespace"/>
    <ds:schemaRef ds:uri="http://purl.org/dc/dcmitype/"/>
    <ds:schemaRef ds:uri="http://schemas.microsoft.com/office/infopath/2007/PartnerControls"/>
    <ds:schemaRef ds:uri="8fa0fc1d-bd80-47fb-a35f-9b4442274e73"/>
  </ds:schemaRefs>
</ds:datastoreItem>
</file>

<file path=customXml/itemProps2.xml><?xml version="1.0" encoding="utf-8"?>
<ds:datastoreItem xmlns:ds="http://schemas.openxmlformats.org/officeDocument/2006/customXml" ds:itemID="{48D2E87D-EBCB-4BCA-BF46-290D7F6650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0fc1d-bd80-47fb-a35f-9b4442274e73"/>
    <ds:schemaRef ds:uri="b547c7a7-201d-4fd1-b061-320e39927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12FD25-14C8-4972-B846-9260BBB7CFBC}">
  <ds:schemaRefs>
    <ds:schemaRef ds:uri="http://schemas.microsoft.com/sharepoint/v3/contenttype/forms"/>
  </ds:schemaRefs>
</ds:datastoreItem>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#PARAM_2026</vt:lpstr>
      <vt:lpstr>Enrolment</vt:lpstr>
      <vt:lpstr>Average_Daily_Enrolment</vt:lpstr>
      <vt:lpstr>Lead_Contact</vt:lpstr>
      <vt:lpstr>Enrolment!Print_Area</vt:lpstr>
      <vt:lpstr>Total_Headcount</vt:lpstr>
      <vt:lpstr>Total_School_Enrolment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for Board Submission ENGLISH</dc:title>
  <dc:creator>Lim, Emmanuel (Miko) (EDU)</dc:creator>
  <cp:lastModifiedBy>Xiao, Ruilin (pearl) (EDU)</cp:lastModifiedBy>
  <cp:lastPrinted>2019-09-17T14:42:11Z</cp:lastPrinted>
  <dcterms:created xsi:type="dcterms:W3CDTF">2019-09-13T18:33:46Z</dcterms:created>
  <dcterms:modified xsi:type="dcterms:W3CDTF">2025-08-29T17:16:26Z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0x010100276E619CE5B0C9458323E0289773CDB2</vt:lpwstr>
  </property>
  <property fmtid="{D5CDD505-2E9C-101B-9397-08002B2CF9AE}" pid="4" name="MSIP_Label_034a106e-6316-442c-ad35-738afd673d2b_Enabled">
    <vt:lpwstr>true</vt:lpwstr>
  </property>
  <property fmtid="{D5CDD505-2E9C-101B-9397-08002B2CF9AE}" pid="5" name="MSIP_Label_034a106e-6316-442c-ad35-738afd673d2b_SetDate">
    <vt:lpwstr>2022-08-12T18:02:32Z</vt:lpwstr>
  </property>
  <property fmtid="{D5CDD505-2E9C-101B-9397-08002B2CF9AE}" pid="6" name="MSIP_Label_034a106e-6316-442c-ad35-738afd673d2b_Method">
    <vt:lpwstr>Standard</vt:lpwstr>
  </property>
  <property fmtid="{D5CDD505-2E9C-101B-9397-08002B2CF9AE}" pid="7" name="MSIP_Label_034a106e-6316-442c-ad35-738afd673d2b_Name">
    <vt:lpwstr>034a106e-6316-442c-ad35-738afd673d2b</vt:lpwstr>
  </property>
  <property fmtid="{D5CDD505-2E9C-101B-9397-08002B2CF9AE}" pid="8" name="MSIP_Label_034a106e-6316-442c-ad35-738afd673d2b_SiteId">
    <vt:lpwstr>cddc1229-ac2a-4b97-b78a-0e5cacb5865c</vt:lpwstr>
  </property>
  <property fmtid="{D5CDD505-2E9C-101B-9397-08002B2CF9AE}" pid="9" name="MSIP_Label_034a106e-6316-442c-ad35-738afd673d2b_ContentBits">
    <vt:lpwstr>0</vt:lpwstr>
  </property>
</Properties>
</file>