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HuynhNa\OneDrive - Government of Ontario\Documents\WFH 2020\COVID-19\2020-21 Closure\"/>
    </mc:Choice>
  </mc:AlternateContent>
  <xr:revisionPtr revIDLastSave="10" documentId="13_ncr:1_{EA29E66D-C6DE-4605-9CCC-271C735651AB}" xr6:coauthVersionLast="45" xr6:coauthVersionMax="46" xr10:uidLastSave="{A473DA1E-980D-4A1C-9A89-C8BD41D70F81}"/>
  <bookViews>
    <workbookView xWindow="-110" yWindow="490" windowWidth="19420" windowHeight="10420" tabRatio="837" xr2:uid="{214B327A-05C7-44B6-A859-9B05D7382029}"/>
  </bookViews>
  <sheets>
    <sheet name="Template" sheetId="6" r:id="rId1"/>
    <sheet name="BBB" sheetId="11" state="hidden" r:id="rId2"/>
  </sheets>
  <definedNames>
    <definedName name="_xlnm._FilterDatabase" localSheetId="1" hidden="1">BBB!$A$1:$G$73</definedName>
    <definedName name="_xlnm.Print_Area" localSheetId="1">BBB!$A$1:$E$80</definedName>
    <definedName name="_xlnm.Print_Titles" localSheetId="1">BBB!$A:$D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6" l="1"/>
  <c r="F74" i="11" l="1"/>
  <c r="E74" i="11"/>
  <c r="G15" i="11" l="1"/>
  <c r="G12" i="11"/>
  <c r="G10" i="11"/>
  <c r="G11" i="11"/>
  <c r="G13" i="11"/>
  <c r="G16" i="11"/>
  <c r="G17" i="11"/>
  <c r="G14" i="11"/>
  <c r="G9" i="11"/>
  <c r="G20" i="11"/>
  <c r="G19" i="11"/>
  <c r="G18" i="11"/>
  <c r="G3" i="11"/>
  <c r="G53" i="11"/>
  <c r="G47" i="11"/>
  <c r="G8" i="11"/>
  <c r="G6" i="11"/>
  <c r="G43" i="11"/>
  <c r="G68" i="11"/>
  <c r="G70" i="11"/>
  <c r="G30" i="11"/>
  <c r="G28" i="11"/>
  <c r="G24" i="11"/>
  <c r="G56" i="11"/>
  <c r="G23" i="11"/>
  <c r="G72" i="11"/>
  <c r="G50" i="11"/>
  <c r="G63" i="11"/>
  <c r="G57" i="11"/>
  <c r="G41" i="11"/>
  <c r="G71" i="11"/>
  <c r="G33" i="11"/>
  <c r="G7" i="11"/>
  <c r="G59" i="11"/>
  <c r="G62" i="11"/>
  <c r="G37" i="11"/>
  <c r="G46" i="11"/>
  <c r="G58" i="11"/>
  <c r="G34" i="11"/>
  <c r="G44" i="11"/>
  <c r="G45" i="11"/>
  <c r="G32" i="11"/>
  <c r="G54" i="11"/>
  <c r="G40" i="11"/>
  <c r="G66" i="11"/>
  <c r="G48" i="11"/>
  <c r="G69" i="11"/>
  <c r="G26" i="11"/>
  <c r="G21" i="11"/>
  <c r="G31" i="11"/>
  <c r="G29" i="11"/>
  <c r="G49" i="11"/>
  <c r="G67" i="11"/>
  <c r="G55" i="11"/>
  <c r="G73" i="11"/>
  <c r="G65" i="11"/>
  <c r="G35" i="11"/>
  <c r="G25" i="11"/>
  <c r="G64" i="11"/>
  <c r="G61" i="11"/>
  <c r="G39" i="11"/>
  <c r="G27" i="11"/>
  <c r="G4" i="11"/>
  <c r="G5" i="11"/>
  <c r="G60" i="11"/>
  <c r="G38" i="11"/>
  <c r="G52" i="11"/>
  <c r="G36" i="11"/>
  <c r="G42" i="11"/>
  <c r="G51" i="11"/>
  <c r="G2" i="11"/>
  <c r="G74" i="11" s="1"/>
  <c r="G22" i="11"/>
</calcChain>
</file>

<file path=xl/sharedStrings.xml><?xml version="1.0" encoding="utf-8"?>
<sst xmlns="http://schemas.openxmlformats.org/spreadsheetml/2006/main" count="94" uniqueCount="94">
  <si>
    <t>Enter date here</t>
  </si>
  <si>
    <t>Contact Information:</t>
  </si>
  <si>
    <t>DSB_ID</t>
  </si>
  <si>
    <t>DSB_NO</t>
  </si>
  <si>
    <t>Item</t>
  </si>
  <si>
    <t>Board Names</t>
  </si>
  <si>
    <t>District School Board Ontario North East</t>
  </si>
  <si>
    <t>Algoma District School Board</t>
  </si>
  <si>
    <t>Rainbow District School Board</t>
  </si>
  <si>
    <t>Near North District School Board</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</si>
  <si>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</si>
  <si>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</si>
  <si>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</si>
  <si>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</si>
  <si>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</si>
  <si>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</si>
  <si>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</si>
  <si>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</si>
  <si>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</si>
  <si>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</si>
  <si>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</si>
  <si>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</si>
  <si>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</si>
  <si>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</si>
  <si>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</si>
  <si>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</si>
  <si>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</si>
  <si>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</si>
  <si>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</si>
  <si>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</si>
  <si>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</si>
  <si>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</si>
  <si>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</si>
  <si>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</si>
  <si>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</si>
  <si>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</si>
  <si>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Hastings and Prince Edward District School Board</t>
  </si>
  <si>
    <t>Northeastern Catholic District School Board</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</si>
  <si>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</si>
  <si>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</si>
  <si>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</si>
  <si>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</si>
  <si>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</si>
  <si>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</si>
  <si>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</si>
  <si>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</si>
  <si>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 Perth Catholic District School Board</t>
  </si>
  <si>
    <t>Windsor-Essex Catholic District School Board</t>
  </si>
  <si>
    <t>London District Catholic School Board</t>
  </si>
  <si>
    <t>St. Clair Catholic District School Board</t>
  </si>
  <si>
    <t>Toronto Catholic District School Board</t>
  </si>
  <si>
    <t>Peterborough Victoria Northumberland and Clarington Catholic District School Board</t>
  </si>
  <si>
    <t>York Catholic District School Board</t>
  </si>
  <si>
    <t>Dufferin-Peel Catholic District School Board</t>
  </si>
  <si>
    <t>Simcoe Muskoka Catholic District School Board</t>
  </si>
  <si>
    <t>Durham Catholic District School Board</t>
  </si>
  <si>
    <t>Halton Catholic District School Board</t>
  </si>
  <si>
    <t>Hamilton-Wentworth Catholic District School Board</t>
  </si>
  <si>
    <t>Wellington Catholic District School Board</t>
  </si>
  <si>
    <t>Waterloo Catholic District School Board</t>
  </si>
  <si>
    <t>Niagara Catholic District School Board</t>
  </si>
  <si>
    <t>Brant Haldimand Norfolk Catholic District School Board</t>
  </si>
  <si>
    <t>Catholic District School Board of Eastern Ontario</t>
  </si>
  <si>
    <t>Ottawa Catholic District School Board</t>
  </si>
  <si>
    <t>Renfrew County Catholic District School Board</t>
  </si>
  <si>
    <t>Algonquin and Lakeshore Catholic District School Board</t>
  </si>
  <si>
    <t>Conseil scolaire de district du Nord-Est de l’Ontario</t>
  </si>
  <si>
    <t>Conseil scolaire public du Grand Nord de l’Ontario</t>
  </si>
  <si>
    <t>Conseil scolaire Viamonde</t>
  </si>
  <si>
    <t>Conseil des écoles publiques de l’Est de l’Ontario</t>
  </si>
  <si>
    <t>Conseil scolaire de district catholique des Grandes Rivières</t>
  </si>
  <si>
    <t>Conseil scolaire de district catholique Franco-Nord</t>
  </si>
  <si>
    <t>Conseil scolaire de district catholique du Nouvel-Ontario</t>
  </si>
  <si>
    <t>Conseil scolaire de district catholique des Aurores boréales</t>
  </si>
  <si>
    <t>Conseil scolaire catholique Providence</t>
  </si>
  <si>
    <t>Conseil scolaire catholique MonAvenir</t>
  </si>
  <si>
    <t>Conseil scolaire de district catholique de l’Est ontarien</t>
  </si>
  <si>
    <t>Conseil scolaire de district catholique du Centre-Est de l’Ontario</t>
  </si>
  <si>
    <t>B2 - 20M</t>
  </si>
  <si>
    <t>B3 - 25.5M</t>
  </si>
  <si>
    <t>B2 + B3 - 45.5M</t>
  </si>
  <si>
    <r>
      <t>School Board:</t>
    </r>
    <r>
      <rPr>
        <b/>
        <sz val="11"/>
        <color rgb="FFFF0000"/>
        <rFont val="Calibri"/>
        <family val="2"/>
        <scheme val="minor"/>
      </rPr>
      <t xml:space="preserve"> (select from drop down list)</t>
    </r>
  </si>
  <si>
    <t>Number</t>
  </si>
  <si>
    <t>2020-21 Student Transportation Grant In-year Adjustments</t>
  </si>
  <si>
    <t>Proposed Revisions</t>
  </si>
  <si>
    <t>Date:</t>
  </si>
  <si>
    <t>Transportation Reporting:</t>
  </si>
  <si>
    <r>
      <t xml:space="preserve">Assuming that all schools for your </t>
    </r>
    <r>
      <rPr>
        <b/>
        <sz val="11"/>
        <color theme="1"/>
        <rFont val="Calibri"/>
        <family val="2"/>
        <scheme val="minor"/>
      </rPr>
      <t>School Board</t>
    </r>
    <r>
      <rPr>
        <sz val="11"/>
        <color theme="1"/>
        <rFont val="Calibri"/>
        <family val="2"/>
        <scheme val="minor"/>
      </rPr>
      <t xml:space="preserve"> were open as of January 4, 2021, what is the total number of planned routes for your </t>
    </r>
    <r>
      <rPr>
        <b/>
        <sz val="11"/>
        <color theme="1"/>
        <rFont val="Calibri"/>
        <family val="2"/>
        <scheme val="minor"/>
      </rPr>
      <t>School Board</t>
    </r>
    <r>
      <rPr>
        <sz val="11"/>
        <color theme="1"/>
        <rFont val="Calibri"/>
        <family val="2"/>
        <scheme val="minor"/>
      </rPr>
      <t xml:space="preserve"> that would have been running?</t>
    </r>
  </si>
  <si>
    <t>Average percentage of routes that were running for students with special education needs who could not be accommodated through remote learning</t>
  </si>
  <si>
    <r>
      <t xml:space="preserve">For the days in which all of your schools were closed from January 4, 2021 to February 12, 2021, what is the average number of routes for your </t>
    </r>
    <r>
      <rPr>
        <b/>
        <sz val="11"/>
        <color theme="1"/>
        <rFont val="Calibri"/>
        <family val="2"/>
        <scheme val="minor"/>
      </rPr>
      <t>School Board</t>
    </r>
    <r>
      <rPr>
        <sz val="11"/>
        <color theme="1"/>
        <rFont val="Calibri"/>
        <family val="2"/>
        <scheme val="minor"/>
      </rPr>
      <t xml:space="preserve"> that were running for students with special education needs?</t>
    </r>
  </si>
  <si>
    <t>I attest that the information provided above is accurate.</t>
  </si>
  <si>
    <t>The column titles for this worksheet are in row 2. They span cells A2 through A3 inclusive. The data spans cells A4 through B24. There is information in every cell for column A and B inclusive.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</si>
  <si>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School boards are to submit this form to Student.Transportation@ontario.ca by March 31, 2021 as outlined in Memo 2021 : SB02.</t>
  </si>
  <si>
    <t>Enter name, title, and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</si>
</sst>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3" formatCode="_-* #,##0.00_-;\-* #,##0.00_-;_-* &quot;-&quot;??_-;_-@_-"/>
    <numFmt numFmtId="164" formatCode="&quot;$&quot;#,##0"/>
    <numFmt numFmtId="165" formatCode="_-* #,##0_-;\-* #,##0_-;_-* &quot;-&quot;??_-;_-@_-"/>
  </numFmts>
  <fonts count="12" x14ac:knownFonts="1">
    <font>
      <sz val="11"/>
      <color theme="1"/>
      <name val="Calibri"/>
      <family val="2"/>
      <scheme val="minor"/>
    </font>
    <font>
      <b/>
      <sz val="11"/>
      <color theme="1"/>
      <name val="Calibri"/>
      <family val="2"/>
      <scheme val="minor"/>
    </font>
    <font>
      <b/>
      <u/>
      <sz val="11"/>
      <color theme="1"/>
      <name val="Calibri"/>
      <family val="2"/>
      <scheme val="minor"/>
    </font>
    <font>
      <b/>
      <sz val="16"/>
      <color theme="1"/>
      <name val="Calibri"/>
      <family val="2"/>
      <scheme val="minor"/>
    </font>
    <font>
      <b/>
      <sz val="11"/>
      <name val="Calibri"/>
      <family val="2"/>
      <scheme val="minor"/>
    </font>
    <font>
      <sz val="12"/>
      <name val="Arial"/>
      <family val="2"/>
    </font>
    <font>
      <b/>
      <sz val="12"/>
      <name val="Arial"/>
      <family val="2"/>
    </font>
    <font>
      <sz val="11"/>
      <color rgb="FFFF0000"/>
      <name val="Calibri"/>
      <family val="2"/>
      <scheme val="minor"/>
    </font>
    <font>
      <b/>
      <sz val="11"/>
      <color rgb="FFFF0000"/>
      <name val="Calibri"/>
      <family val="2"/>
      <scheme val="minor"/>
    </font>
    <font>
      <sz val="11"/>
      <color theme="1"/>
      <name val="Calibri"/>
      <family val="2"/>
      <scheme val="minor"/>
    </font>
    <font>
      <sz val="11"/>
      <name val="Calibri"/>
      <family val="2"/>
      <scheme val="minor"/>
    </font>
    <font>
      <sz val="12"/>
      <color rgb="FF000000"/>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3">
    <xf numFmtId="0" fontId="0" fillId="0" borderId="0"/>
    <xf numFmtId="0" fontId="5" fillId="0" borderId="0"/>
    <xf numFmtId="43" fontId="9" fillId="0" borderId="0" applyFont="0" applyFill="0" applyBorder="0" applyAlignment="0" applyProtection="0"/>
  </cellStyleXfs>
  <cellXfs count="35">
    <xf numFmtId="0" fontId="0" fillId="0" borderId="0" xfId="0"/>
    <xf numFmtId="0" fontId="1" fillId="0" borderId="0" xfId="0" applyFont="1"/>
    <xf numFmtId="0" fontId="0" fillId="0" borderId="1" xfId="0" applyBorder="1"/>
    <xf numFmtId="164" fontId="0" fillId="0" borderId="1" xfId="0" applyNumberFormat="1" applyFill="1" applyBorder="1"/>
    <xf numFmtId="164" fontId="1" fillId="5" borderId="1" xfId="0" applyNumberFormat="1" applyFont="1" applyFill="1" applyBorder="1"/>
    <xf numFmtId="0" fontId="1" fillId="5" borderId="1" xfId="0" applyFont="1" applyFill="1" applyBorder="1" applyAlignment="1"/>
    <xf numFmtId="0" fontId="0" fillId="0" borderId="2" xfId="0" applyNumberFormat="1" applyBorder="1"/>
    <xf numFmtId="164" fontId="0" fillId="0" borderId="3" xfId="0" applyNumberFormat="1" applyFill="1" applyBorder="1"/>
    <xf numFmtId="0" fontId="6" fillId="4" borderId="4" xfId="1" applyNumberFormat="1" applyFont="1" applyFill="1" applyBorder="1" applyAlignment="1">
      <alignment horizontal="center" vertical="center" wrapText="1"/>
    </xf>
    <xf numFmtId="0" fontId="6" fillId="4" borderId="5" xfId="1" applyNumberFormat="1" applyFont="1" applyFill="1" applyBorder="1" applyAlignment="1">
      <alignment horizontal="center" vertical="center" wrapText="1"/>
    </xf>
    <xf numFmtId="0" fontId="6" fillId="4" borderId="6" xfId="1" applyNumberFormat="1" applyFont="1" applyFill="1" applyBorder="1" applyAlignment="1">
      <alignment horizontal="center" vertical="center" wrapText="1"/>
    </xf>
    <xf numFmtId="0" fontId="0" fillId="0" borderId="7" xfId="0" applyNumberFormat="1" applyBorder="1"/>
    <xf numFmtId="0" fontId="0" fillId="0" borderId="8" xfId="0" applyBorder="1"/>
    <xf numFmtId="164" fontId="0" fillId="0" borderId="8" xfId="0" applyNumberFormat="1" applyFill="1" applyBorder="1"/>
    <xf numFmtId="164" fontId="0" fillId="0" borderId="9" xfId="0" applyNumberFormat="1" applyFill="1" applyBorder="1"/>
    <xf numFmtId="0" fontId="3" fillId="0" borderId="0" xfId="0" applyFont="1" applyProtection="1">
      <protection locked="0"/>
    </xf>
    <xf numFmtId="42" fontId="0" fillId="0" borderId="0" xfId="0" applyNumberFormat="1" applyProtection="1">
      <protection locked="0"/>
    </xf>
    <xf numFmtId="0" fontId="0" fillId="0" borderId="0" xfId="0" applyProtection="1">
      <protection locked="0"/>
    </xf>
    <xf numFmtId="0" fontId="1" fillId="2" borderId="1" xfId="0" applyFont="1" applyFill="1" applyBorder="1" applyProtection="1">
      <protection locked="0"/>
    </xf>
    <xf numFmtId="0" fontId="1" fillId="3" borderId="1" xfId="0" applyFont="1" applyFill="1" applyBorder="1" applyProtection="1">
      <protection locked="0"/>
    </xf>
    <xf numFmtId="42" fontId="1" fillId="2" borderId="1" xfId="0" applyNumberFormat="1" applyFont="1" applyFill="1" applyBorder="1" applyAlignment="1" applyProtection="1">
      <alignment horizontal="center"/>
      <protection locked="0"/>
    </xf>
    <xf numFmtId="0" fontId="2" fillId="0" borderId="0" xfId="0" applyFont="1" applyProtection="1">
      <protection locked="0"/>
    </xf>
    <xf numFmtId="0" fontId="1" fillId="0" borderId="0" xfId="0" applyFont="1" applyFill="1" applyBorder="1" applyProtection="1">
      <protection locked="0"/>
    </xf>
    <xf numFmtId="42" fontId="1" fillId="0" borderId="0" xfId="0" applyNumberFormat="1" applyFont="1" applyFill="1" applyBorder="1" applyProtection="1">
      <protection locked="0"/>
    </xf>
    <xf numFmtId="0" fontId="4" fillId="2" borderId="1" xfId="0" applyFont="1" applyFill="1" applyBorder="1" applyProtection="1">
      <protection locked="0"/>
    </xf>
    <xf numFmtId="0" fontId="8" fillId="3" borderId="1" xfId="0" applyFont="1" applyFill="1" applyBorder="1" applyProtection="1">
      <protection locked="0"/>
    </xf>
    <xf numFmtId="0" fontId="0" fillId="0" borderId="1" xfId="0" applyFill="1" applyBorder="1" applyAlignment="1" applyProtection="1">
      <alignment wrapText="1"/>
      <protection locked="0"/>
    </xf>
    <xf numFmtId="165" fontId="7" fillId="0" borderId="1" xfId="2" applyNumberFormat="1" applyFont="1" applyFill="1" applyBorder="1" applyProtection="1">
      <protection locked="0"/>
    </xf>
    <xf numFmtId="0" fontId="0" fillId="0" borderId="8" xfId="0" applyFill="1" applyBorder="1" applyAlignment="1" applyProtection="1">
      <alignment horizontal="left" wrapText="1"/>
      <protection locked="0"/>
    </xf>
    <xf numFmtId="165" fontId="7" fillId="0" borderId="8" xfId="2" applyNumberFormat="1" applyFont="1" applyFill="1" applyBorder="1" applyAlignment="1" applyProtection="1">
      <alignment horizontal="center"/>
      <protection locked="0"/>
    </xf>
    <xf numFmtId="0" fontId="0" fillId="6" borderId="1" xfId="0" applyFill="1" applyBorder="1" applyAlignment="1" applyProtection="1">
      <alignment horizontal="left" wrapText="1"/>
      <protection locked="0"/>
    </xf>
    <xf numFmtId="165" fontId="10" fillId="6" borderId="1" xfId="2" applyNumberFormat="1" applyFont="1" applyFill="1" applyBorder="1" applyAlignment="1" applyProtection="1">
      <alignment horizontal="center"/>
      <protection locked="0"/>
    </xf>
    <xf numFmtId="0" fontId="0" fillId="0" borderId="0" xfId="0" applyFont="1" applyFill="1" applyBorder="1" applyProtection="1">
      <protection locked="0"/>
    </xf>
    <xf numFmtId="0" fontId="11" fillId="0" borderId="0" xfId="0" applyFont="1"/>
    <xf numFmtId="0" fontId="0" fillId="0" borderId="0" xfId="0" applyFont="1" applyAlignment="1" applyProtection="1">
      <alignment horizontal="left" wrapText="1"/>
      <protection locked="0"/>
    </xf>
  </cellXfs>
  <cellStyles count="3">
    <cellStyle name="Comma" xfId="2" builtinId="3"/>
    <cellStyle name="Normal" xfId="0" builtinId="0"/>
    <cellStyle name="Normal_Model_v1.xls (phase-in GN-691_2005-06l)- DISCUSSION DOCUMENT VERSION" xfId="1" xr:uid="{00DEFD5B-65F0-4AD0-97E0-2F766230D20F}"/>
  </cellStyles>
  <dxfs count="11">
    <dxf>
      <numFmt numFmtId="164" formatCode="&quot;$&quot;#,##0"/>
      <fill>
        <patternFill patternType="none">
          <fgColor indexed="64"/>
          <bgColor indexed="65"/>
        </patternFill>
      </fill>
      <border diagonalUp="0" diagonalDown="0">
        <left style="thin">
          <color auto="1"/>
        </left>
        <right/>
        <top style="thin">
          <color auto="1"/>
        </top>
        <bottom style="thin">
          <color auto="1"/>
        </bottom>
        <vertical/>
        <horizontal/>
      </border>
    </dxf>
    <dxf>
      <numFmt numFmtId="164" formatCode="&quot;$&quot;#,##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numFmt numFmtId="164" formatCode="&quot;$&quot;#,##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numFmt numFmtId="0" formatCode="General"/>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indexed="2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18DDF2-704F-424A-96AD-7060BC85B35E}" name="BBB" displayName="BBB" ref="A1:G73" totalsRowShown="0" headerRowDxfId="10" headerRowBorderDxfId="9" tableBorderDxfId="8" totalsRowBorderDxfId="7" headerRowCellStyle="Normal_Model_v1.xls (phase-in GN-691_2005-06l)- DISCUSSION DOCUMENT VERSION">
  <autoFilter ref="A1:G73" xr:uid="{EC3BFD5A-6225-4CEE-8421-BA5090F67590}"/>
  <sortState xmlns:xlrd2="http://schemas.microsoft.com/office/spreadsheetml/2017/richdata2" ref="A2:G73">
    <sortCondition ref="D1:D73"/>
  </sortState>
  <tableColumns count="7">
    <tableColumn id="1" xr3:uid="{3D86B51B-1938-41CD-A9AE-DA7C3F5F65A3}" name="DSB_ID" dataDxfId="6"/>
    <tableColumn id="2" xr3:uid="{B54DEB80-DCBC-43BB-9597-D193BD1B86CD}" name="DSB_NO" dataDxfId="5"/>
    <tableColumn id="3" xr3:uid="{7BDC9832-4A85-433C-90E7-673907434A09}" name="Item" dataDxfId="4"/>
    <tableColumn id="4" xr3:uid="{8E8C5713-F37A-4783-8E25-2CD03F5AC839}" name="Board Names" dataDxfId="3"/>
    <tableColumn id="5" xr3:uid="{8BC1CEDD-AD7B-4462-B4C3-EB71F37842EC}" name="B2 - 20M" dataDxfId="2"/>
    <tableColumn id="6" xr3:uid="{E8E37F9A-C2A7-40F5-9827-8B5D16670D07}" name="B3 - 25.5M" dataDxfId="1"/>
    <tableColumn id="7" xr3:uid="{5BB5CC91-D1C4-402A-83F0-81867C5DFD3D}" name="B2 + B3 - 45.5M" dataDxfId="0">
      <calculatedColumnFormula>E2+F2</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EDBDC-2579-4DAE-96FC-DE350EDA61C0}">
  <sheetPr>
    <pageSetUpPr fitToPage="1"/>
  </sheetPr>
  <dimension ref="A1:B23"/>
  <sheetViews>
    <sheetView showGridLines="0" tabSelected="1" topLeftCell="A13" workbookViewId="0">
      <selection activeCell="A25" sqref="A25"/>
    </sheetView>
  </sheetViews>
  <sheetFormatPr defaultColWidth="8.81640625" defaultRowHeight="14.5" x14ac:dyDescent="0.35"/>
  <cols>
    <col min="1" max="1" width="94.453125" style="17" customWidth="1"/>
    <col min="2" max="2" width="22.453125" style="16" customWidth="1"/>
    <col min="3" max="3" width="9.54296875" style="17" customWidth="1"/>
    <col min="4" max="4" width="8.81640625" style="17"/>
    <col min="5" max="5" width="9.81640625" style="17" customWidth="1"/>
    <col min="6" max="16384" width="8.81640625" style="17"/>
  </cols>
  <sheetData>
    <row r="1" spans="1:2" ht="1" customHeight="1" x14ac:dyDescent="0.35">
      <c r="A1" s="33" t="s">
        <v>91</v>
      </c>
    </row>
    <row r="2" spans="1:2" ht="21" x14ac:dyDescent="0.5">
      <c r="A2" s="15" t="s">
        <v>83</v>
      </c>
    </row>
    <row r="3" spans="1:2" ht="21" x14ac:dyDescent="0.5">
      <c r="A3" s="15" t="s">
        <v>84</v>
      </c>
    </row>
    <row r="5" spans="1:2" x14ac:dyDescent="0.35">
      <c r="A5" s="34" t="s">
        <v>92</v>
      </c>
      <c r="B5" s="34"/>
    </row>
    <row r="7" spans="1:2" x14ac:dyDescent="0.35">
      <c r="A7" s="18" t="s">
        <v>81</v>
      </c>
    </row>
    <row r="8" spans="1:2" x14ac:dyDescent="0.35">
      <c r="A8" s="19"/>
    </row>
    <row r="10" spans="1:2" s="21" customFormat="1" x14ac:dyDescent="0.35">
      <c r="A10" s="18" t="s">
        <v>86</v>
      </c>
      <c r="B10" s="20" t="s">
        <v>82</v>
      </c>
    </row>
    <row r="11" spans="1:2" s="21" customFormat="1" ht="29" x14ac:dyDescent="0.35">
      <c r="A11" s="26" t="s">
        <v>87</v>
      </c>
      <c r="B11" s="27">
        <v>0</v>
      </c>
    </row>
    <row r="12" spans="1:2" s="21" customFormat="1" ht="29" x14ac:dyDescent="0.35">
      <c r="A12" s="28" t="s">
        <v>89</v>
      </c>
      <c r="B12" s="29">
        <v>0</v>
      </c>
    </row>
    <row r="13" spans="1:2" s="21" customFormat="1" ht="29" x14ac:dyDescent="0.35">
      <c r="A13" s="30" t="s">
        <v>88</v>
      </c>
      <c r="B13" s="31" t="str">
        <f>IFERROR(B12/B11,"")</f>
        <v/>
      </c>
    </row>
    <row r="14" spans="1:2" s="21" customFormat="1" x14ac:dyDescent="0.35">
      <c r="A14" s="22"/>
      <c r="B14" s="23"/>
    </row>
    <row r="15" spans="1:2" s="21" customFormat="1" x14ac:dyDescent="0.35">
      <c r="A15" s="32" t="s">
        <v>90</v>
      </c>
      <c r="B15" s="23"/>
    </row>
    <row r="16" spans="1:2" s="21" customFormat="1" x14ac:dyDescent="0.35">
      <c r="A16" s="32"/>
      <c r="B16" s="23"/>
    </row>
    <row r="17" spans="1:2" s="21" customFormat="1" x14ac:dyDescent="0.35">
      <c r="A17" s="32"/>
      <c r="B17" s="23"/>
    </row>
    <row r="18" spans="1:2" s="21" customFormat="1" x14ac:dyDescent="0.35">
      <c r="A18" s="22"/>
      <c r="B18" s="23"/>
    </row>
    <row r="19" spans="1:2" s="21" customFormat="1" x14ac:dyDescent="0.35">
      <c r="A19" s="24" t="s">
        <v>1</v>
      </c>
      <c r="B19" s="23"/>
    </row>
    <row r="20" spans="1:2" s="21" customFormat="1" x14ac:dyDescent="0.35">
      <c r="A20" s="25" t="s">
        <v>93</v>
      </c>
      <c r="B20" s="23"/>
    </row>
    <row r="21" spans="1:2" s="21" customFormat="1" x14ac:dyDescent="0.35">
      <c r="A21" s="22"/>
      <c r="B21" s="23"/>
    </row>
    <row r="22" spans="1:2" x14ac:dyDescent="0.35">
      <c r="A22" s="24" t="s">
        <v>85</v>
      </c>
    </row>
    <row r="23" spans="1:2" x14ac:dyDescent="0.35">
      <c r="A23" s="25" t="s">
        <v>0</v>
      </c>
    </row>
  </sheetData>
  <mergeCells count="1">
    <mergeCell ref="A5:B5"/>
  </mergeCells>
  <pageMargins left="0.70866141732283472" right="0.70866141732283472" top="0.74803149606299213" bottom="0.74803149606299213" header="0.31496062992125984" footer="0.31496062992125984"/>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56E599D-AD29-443F-8D85-425C46D83B89}">
          <x14:formula1>
            <xm:f>BBB!$D$2:$D$73</xm:f>
          </x14:formula1>
          <xm:sqref>A8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3C2AB-EC70-4CDE-AD9D-9C1953384DCB}">
  <dimension ref="A1:G74"/>
  <sheetViews>
    <sheetView zoomScale="80" zoomScaleNormal="80" workbookViewId="0">
      <pane xSplit="4" ySplit="1" topLeftCell="E2" activePane="bottomRight" state="frozen"/>
      <selection activeCell="E53" sqref="E53"/>
      <selection pane="topRight" activeCell="E53" sqref="E53"/>
      <selection pane="bottomLeft" activeCell="E53" sqref="E53"/>
      <selection pane="bottomRight" activeCell="D22" sqref="D22"/>
    </sheetView>
  </sheetViews>
  <sheetFormatPr defaultRowHeight="14.5" x14ac:dyDescent="0.35"/>
  <cols>
    <col min="1" max="1" width="11.1796875" customWidth="1"/>
    <col min="2" max="2" width="12.453125" customWidth="1"/>
    <col min="3" max="3" width="11.54296875" customWidth="1"/>
    <col min="4" max="4" width="52.453125" customWidth="1"/>
    <col min="5" max="7" width="34.1796875" bestFit="1" customWidth="1"/>
  </cols>
  <sheetData>
    <row r="1" spans="1:7" ht="15.5" x14ac:dyDescent="0.35">
      <c r="A1" s="8" t="s">
        <v>2</v>
      </c>
      <c r="B1" s="9" t="s">
        <v>3</v>
      </c>
      <c r="C1" s="9" t="s">
        <v>4</v>
      </c>
      <c r="D1" s="9" t="s">
        <v>5</v>
      </c>
      <c r="E1" s="9" t="s">
        <v>78</v>
      </c>
      <c r="F1" s="9" t="s">
        <v>79</v>
      </c>
      <c r="G1" s="10" t="s">
        <v>80</v>
      </c>
    </row>
    <row r="2" spans="1:7" x14ac:dyDescent="0.35">
      <c r="A2" s="6">
        <v>28010</v>
      </c>
      <c r="B2" s="2">
        <v>2</v>
      </c>
      <c r="C2" s="2">
        <v>1</v>
      </c>
      <c r="D2" s="2" t="s">
        <v>7</v>
      </c>
      <c r="E2" s="3">
        <v>177318.97517256168</v>
      </c>
      <c r="F2" s="3">
        <v>226081.69334501616</v>
      </c>
      <c r="G2" s="7">
        <f t="shared" ref="G2:G33" si="0">E2+F2</f>
        <v>403400.66851757781</v>
      </c>
    </row>
    <row r="3" spans="1:7" x14ac:dyDescent="0.35">
      <c r="A3" s="6">
        <v>67202</v>
      </c>
      <c r="B3" s="2">
        <v>55</v>
      </c>
      <c r="C3" s="2">
        <v>2</v>
      </c>
      <c r="D3" s="2" t="s">
        <v>65</v>
      </c>
      <c r="E3" s="3">
        <v>217890.85529252628</v>
      </c>
      <c r="F3" s="3">
        <v>277810.84049797099</v>
      </c>
      <c r="G3" s="7">
        <f t="shared" si="0"/>
        <v>495701.69579049724</v>
      </c>
    </row>
    <row r="4" spans="1:7" x14ac:dyDescent="0.35">
      <c r="A4" s="6">
        <v>66010</v>
      </c>
      <c r="B4" s="2">
        <v>8</v>
      </c>
      <c r="C4" s="2">
        <v>3</v>
      </c>
      <c r="D4" s="2" t="s">
        <v>15</v>
      </c>
      <c r="E4" s="3">
        <v>241306.56637967177</v>
      </c>
      <c r="F4" s="3">
        <v>307665.8721340815</v>
      </c>
      <c r="G4" s="7">
        <f t="shared" si="0"/>
        <v>548972.43851375324</v>
      </c>
    </row>
    <row r="5" spans="1:7" x14ac:dyDescent="0.35">
      <c r="A5" s="6">
        <v>66001</v>
      </c>
      <c r="B5" s="2">
        <v>7</v>
      </c>
      <c r="C5" s="2">
        <v>4</v>
      </c>
      <c r="D5" s="2" t="s">
        <v>14</v>
      </c>
      <c r="E5" s="3">
        <v>285100.05735428235</v>
      </c>
      <c r="F5" s="3">
        <v>363502.57312670996</v>
      </c>
      <c r="G5" s="7">
        <f t="shared" si="0"/>
        <v>648602.63048099237</v>
      </c>
    </row>
    <row r="6" spans="1:7" x14ac:dyDescent="0.35">
      <c r="A6" s="6">
        <v>67164</v>
      </c>
      <c r="B6" s="2">
        <v>51</v>
      </c>
      <c r="C6" s="2">
        <v>5</v>
      </c>
      <c r="D6" s="2" t="s">
        <v>61</v>
      </c>
      <c r="E6" s="3">
        <v>108574.41248209371</v>
      </c>
      <c r="F6" s="3">
        <v>138432.37591466951</v>
      </c>
      <c r="G6" s="7">
        <f t="shared" si="0"/>
        <v>247006.78839676321</v>
      </c>
    </row>
    <row r="7" spans="1:7" x14ac:dyDescent="0.35">
      <c r="A7" s="6">
        <v>67008</v>
      </c>
      <c r="B7" s="2">
        <v>35</v>
      </c>
      <c r="C7" s="2">
        <v>6</v>
      </c>
      <c r="D7" s="2" t="s">
        <v>45</v>
      </c>
      <c r="E7" s="3">
        <v>87549.710649538276</v>
      </c>
      <c r="F7" s="3">
        <v>111625.8810781613</v>
      </c>
      <c r="G7" s="7">
        <f t="shared" si="0"/>
        <v>199175.59172769956</v>
      </c>
    </row>
    <row r="8" spans="1:7" x14ac:dyDescent="0.35">
      <c r="A8" s="6">
        <v>67172</v>
      </c>
      <c r="B8" s="2">
        <v>52</v>
      </c>
      <c r="C8" s="2">
        <v>7</v>
      </c>
      <c r="D8" s="2" t="s">
        <v>62</v>
      </c>
      <c r="E8" s="3">
        <v>368004.99351068982</v>
      </c>
      <c r="F8" s="3">
        <v>469206.36672612949</v>
      </c>
      <c r="G8" s="7">
        <f t="shared" si="0"/>
        <v>837211.36023681937</v>
      </c>
    </row>
    <row r="9" spans="1:7" x14ac:dyDescent="0.35">
      <c r="A9" s="6">
        <v>66311</v>
      </c>
      <c r="B9" s="2">
        <v>59</v>
      </c>
      <c r="C9" s="2">
        <v>8</v>
      </c>
      <c r="D9" s="2" t="s">
        <v>69</v>
      </c>
      <c r="E9" s="3">
        <v>312803.39323005488</v>
      </c>
      <c r="F9" s="3">
        <v>398824.32636831998</v>
      </c>
      <c r="G9" s="7">
        <f t="shared" si="0"/>
        <v>711627.7195983748</v>
      </c>
    </row>
    <row r="10" spans="1:7" x14ac:dyDescent="0.35">
      <c r="A10" s="6">
        <v>67318</v>
      </c>
      <c r="B10" s="2">
        <v>64</v>
      </c>
      <c r="C10" s="2">
        <v>9</v>
      </c>
      <c r="D10" s="2" t="s">
        <v>75</v>
      </c>
      <c r="E10" s="3">
        <v>557137.30370357458</v>
      </c>
      <c r="F10" s="3">
        <v>710350.0622220576</v>
      </c>
      <c r="G10" s="7">
        <f t="shared" si="0"/>
        <v>1267487.3659256322</v>
      </c>
    </row>
    <row r="11" spans="1:7" x14ac:dyDescent="0.35">
      <c r="A11" s="6">
        <v>67300</v>
      </c>
      <c r="B11" s="2">
        <v>63</v>
      </c>
      <c r="C11" s="2">
        <v>10</v>
      </c>
      <c r="D11" s="2" t="s">
        <v>74</v>
      </c>
      <c r="E11" s="3">
        <v>200941.7096686755</v>
      </c>
      <c r="F11" s="3">
        <v>256200.67982756125</v>
      </c>
      <c r="G11" s="7">
        <f t="shared" si="0"/>
        <v>457142.38949623675</v>
      </c>
    </row>
    <row r="12" spans="1:7" x14ac:dyDescent="0.35">
      <c r="A12" s="6">
        <v>67326</v>
      </c>
      <c r="B12" s="2">
        <v>65</v>
      </c>
      <c r="C12" s="2">
        <v>11</v>
      </c>
      <c r="D12" s="2" t="s">
        <v>76</v>
      </c>
      <c r="E12" s="3">
        <v>224501.33920796256</v>
      </c>
      <c r="F12" s="3">
        <v>286239.20749015227</v>
      </c>
      <c r="G12" s="7">
        <f t="shared" si="0"/>
        <v>510740.54669811483</v>
      </c>
    </row>
    <row r="13" spans="1:7" x14ac:dyDescent="0.35">
      <c r="A13" s="6">
        <v>29130</v>
      </c>
      <c r="B13" s="2">
        <v>62</v>
      </c>
      <c r="C13" s="2">
        <v>12</v>
      </c>
      <c r="D13" s="2" t="s">
        <v>73</v>
      </c>
      <c r="E13" s="3">
        <v>19625.014041944516</v>
      </c>
      <c r="F13" s="3">
        <v>25021.892903479256</v>
      </c>
      <c r="G13" s="7">
        <f t="shared" si="0"/>
        <v>44646.906945423776</v>
      </c>
    </row>
    <row r="14" spans="1:7" x14ac:dyDescent="0.35">
      <c r="A14" s="6">
        <v>29106</v>
      </c>
      <c r="B14" s="2">
        <v>60.1</v>
      </c>
      <c r="C14" s="2">
        <v>13</v>
      </c>
      <c r="D14" s="2" t="s">
        <v>70</v>
      </c>
      <c r="E14" s="3">
        <v>134626.58414035226</v>
      </c>
      <c r="F14" s="3">
        <v>171648.89477894912</v>
      </c>
      <c r="G14" s="7">
        <f t="shared" si="0"/>
        <v>306275.47891930141</v>
      </c>
    </row>
    <row r="15" spans="1:7" x14ac:dyDescent="0.35">
      <c r="A15" s="6">
        <v>67334</v>
      </c>
      <c r="B15" s="2">
        <v>66</v>
      </c>
      <c r="C15" s="2">
        <v>14</v>
      </c>
      <c r="D15" s="2" t="s">
        <v>77</v>
      </c>
      <c r="E15" s="3">
        <v>393602.0244214714</v>
      </c>
      <c r="F15" s="3">
        <v>501842.58113737608</v>
      </c>
      <c r="G15" s="7">
        <f t="shared" si="0"/>
        <v>895444.60555884754</v>
      </c>
    </row>
    <row r="16" spans="1:7" x14ac:dyDescent="0.35">
      <c r="A16" s="6">
        <v>29122</v>
      </c>
      <c r="B16" s="2">
        <v>61</v>
      </c>
      <c r="C16" s="2">
        <v>15</v>
      </c>
      <c r="D16" s="2" t="s">
        <v>72</v>
      </c>
      <c r="E16" s="3">
        <v>136368.93300353823</v>
      </c>
      <c r="F16" s="3">
        <v>173870.38957951125</v>
      </c>
      <c r="G16" s="7">
        <f t="shared" si="0"/>
        <v>310239.32258304948</v>
      </c>
    </row>
    <row r="17" spans="1:7" x14ac:dyDescent="0.35">
      <c r="A17" s="6">
        <v>29114</v>
      </c>
      <c r="B17" s="2">
        <v>60.2</v>
      </c>
      <c r="C17" s="2">
        <v>16</v>
      </c>
      <c r="D17" s="2" t="s">
        <v>71</v>
      </c>
      <c r="E17" s="3">
        <v>72874.13644202023</v>
      </c>
      <c r="F17" s="3">
        <v>92914.52396357579</v>
      </c>
      <c r="G17" s="7">
        <f t="shared" si="0"/>
        <v>165788.66040559602</v>
      </c>
    </row>
    <row r="18" spans="1:7" x14ac:dyDescent="0.35">
      <c r="A18" s="6">
        <v>28100</v>
      </c>
      <c r="B18" s="2">
        <v>56</v>
      </c>
      <c r="C18" s="2">
        <v>17</v>
      </c>
      <c r="D18" s="2" t="s">
        <v>66</v>
      </c>
      <c r="E18" s="3">
        <v>41886.637540145894</v>
      </c>
      <c r="F18" s="3">
        <v>53405.462863686007</v>
      </c>
      <c r="G18" s="7">
        <f t="shared" si="0"/>
        <v>95292.100403831893</v>
      </c>
    </row>
    <row r="19" spans="1:7" x14ac:dyDescent="0.35">
      <c r="A19" s="6">
        <v>28118</v>
      </c>
      <c r="B19" s="2">
        <v>57</v>
      </c>
      <c r="C19" s="2">
        <v>18</v>
      </c>
      <c r="D19" s="2" t="s">
        <v>67</v>
      </c>
      <c r="E19" s="3">
        <v>64246.003509840571</v>
      </c>
      <c r="F19" s="3">
        <v>81913.654475046729</v>
      </c>
      <c r="G19" s="7">
        <f t="shared" si="0"/>
        <v>146159.65798488731</v>
      </c>
    </row>
    <row r="20" spans="1:7" x14ac:dyDescent="0.35">
      <c r="A20" s="6">
        <v>66303</v>
      </c>
      <c r="B20" s="2">
        <v>58</v>
      </c>
      <c r="C20" s="2">
        <v>19</v>
      </c>
      <c r="D20" s="2" t="s">
        <v>68</v>
      </c>
      <c r="E20" s="3">
        <v>396563.3506896387</v>
      </c>
      <c r="F20" s="3">
        <v>505618.27212928934</v>
      </c>
      <c r="G20" s="7">
        <f t="shared" si="0"/>
        <v>902181.62281892798</v>
      </c>
    </row>
    <row r="21" spans="1:7" x14ac:dyDescent="0.35">
      <c r="A21" s="6">
        <v>66150</v>
      </c>
      <c r="B21" s="2">
        <v>22</v>
      </c>
      <c r="C21" s="2">
        <v>20</v>
      </c>
      <c r="D21" s="2" t="s">
        <v>29</v>
      </c>
      <c r="E21" s="3">
        <v>397267.21477757918</v>
      </c>
      <c r="F21" s="3">
        <v>506515.69884141342</v>
      </c>
      <c r="G21" s="7">
        <f t="shared" si="0"/>
        <v>903782.91361899255</v>
      </c>
    </row>
    <row r="22" spans="1:7" x14ac:dyDescent="0.35">
      <c r="A22" s="6">
        <v>28002</v>
      </c>
      <c r="B22" s="2">
        <v>1</v>
      </c>
      <c r="C22" s="2">
        <v>21</v>
      </c>
      <c r="D22" s="2" t="s">
        <v>6</v>
      </c>
      <c r="E22" s="3">
        <v>159048.77699326054</v>
      </c>
      <c r="F22" s="3">
        <v>202787.19066640717</v>
      </c>
      <c r="G22" s="7">
        <f t="shared" si="0"/>
        <v>361835.96765966772</v>
      </c>
    </row>
    <row r="23" spans="1:7" x14ac:dyDescent="0.35">
      <c r="A23" s="6">
        <v>67083</v>
      </c>
      <c r="B23" s="2">
        <v>43</v>
      </c>
      <c r="C23" s="2">
        <v>22</v>
      </c>
      <c r="D23" s="2" t="s">
        <v>53</v>
      </c>
      <c r="E23" s="3">
        <v>402371.61035044119</v>
      </c>
      <c r="F23" s="3">
        <v>513023.80319681251</v>
      </c>
      <c r="G23" s="7">
        <f t="shared" si="0"/>
        <v>915395.4135472537</v>
      </c>
    </row>
    <row r="24" spans="1:7" x14ac:dyDescent="0.35">
      <c r="A24" s="6">
        <v>67105</v>
      </c>
      <c r="B24" s="2">
        <v>45</v>
      </c>
      <c r="C24" s="2">
        <v>23</v>
      </c>
      <c r="D24" s="2" t="s">
        <v>55</v>
      </c>
      <c r="E24" s="3">
        <v>171457.70796585266</v>
      </c>
      <c r="F24" s="3">
        <v>218608.57765646215</v>
      </c>
      <c r="G24" s="7">
        <f t="shared" si="0"/>
        <v>390066.28562231478</v>
      </c>
    </row>
    <row r="25" spans="1:7" x14ac:dyDescent="0.35">
      <c r="A25" s="6">
        <v>66060</v>
      </c>
      <c r="B25" s="2">
        <v>13</v>
      </c>
      <c r="C25" s="2">
        <v>24</v>
      </c>
      <c r="D25" s="2" t="s">
        <v>20</v>
      </c>
      <c r="E25" s="3">
        <v>452216.32126212964</v>
      </c>
      <c r="F25" s="3">
        <v>576575.80960921524</v>
      </c>
      <c r="G25" s="7">
        <f t="shared" si="0"/>
        <v>1028792.1308713448</v>
      </c>
    </row>
    <row r="26" spans="1:7" x14ac:dyDescent="0.35">
      <c r="A26" s="6">
        <v>66168</v>
      </c>
      <c r="B26" s="2">
        <v>23</v>
      </c>
      <c r="C26" s="2">
        <v>25</v>
      </c>
      <c r="D26" s="2" t="s">
        <v>30</v>
      </c>
      <c r="E26" s="3">
        <v>265647.83392179309</v>
      </c>
      <c r="F26" s="3">
        <v>338700.9882502862</v>
      </c>
      <c r="G26" s="7">
        <f t="shared" si="0"/>
        <v>604348.82217207924</v>
      </c>
    </row>
    <row r="27" spans="1:7" x14ac:dyDescent="0.35">
      <c r="A27" s="6">
        <v>66028</v>
      </c>
      <c r="B27" s="2">
        <v>9</v>
      </c>
      <c r="C27" s="2">
        <v>26</v>
      </c>
      <c r="D27" s="2" t="s">
        <v>16</v>
      </c>
      <c r="E27" s="3">
        <v>271233.80758911424</v>
      </c>
      <c r="F27" s="3">
        <v>345823.10467612062</v>
      </c>
      <c r="G27" s="7">
        <f t="shared" si="0"/>
        <v>617056.91226523486</v>
      </c>
    </row>
    <row r="28" spans="1:7" x14ac:dyDescent="0.35">
      <c r="A28" s="6">
        <v>67113</v>
      </c>
      <c r="B28" s="2">
        <v>46</v>
      </c>
      <c r="C28" s="2">
        <v>27</v>
      </c>
      <c r="D28" s="2" t="s">
        <v>56</v>
      </c>
      <c r="E28" s="3">
        <v>181916.37225622471</v>
      </c>
      <c r="F28" s="3">
        <v>231943.37462668653</v>
      </c>
      <c r="G28" s="7">
        <f t="shared" si="0"/>
        <v>413859.74688291125</v>
      </c>
    </row>
    <row r="29" spans="1:7" x14ac:dyDescent="0.35">
      <c r="A29" s="6">
        <v>66133</v>
      </c>
      <c r="B29" s="2">
        <v>20</v>
      </c>
      <c r="C29" s="2">
        <v>28</v>
      </c>
      <c r="D29" s="2" t="s">
        <v>27</v>
      </c>
      <c r="E29" s="3">
        <v>340956.9040334319</v>
      </c>
      <c r="F29" s="3">
        <v>434720.0526426257</v>
      </c>
      <c r="G29" s="7">
        <f t="shared" si="0"/>
        <v>775676.95667605754</v>
      </c>
    </row>
    <row r="30" spans="1:7" x14ac:dyDescent="0.35">
      <c r="A30" s="6">
        <v>67121</v>
      </c>
      <c r="B30" s="2">
        <v>47</v>
      </c>
      <c r="C30" s="2">
        <v>29</v>
      </c>
      <c r="D30" s="2" t="s">
        <v>57</v>
      </c>
      <c r="E30" s="3">
        <v>153168.42440161516</v>
      </c>
      <c r="F30" s="3">
        <v>195289.74111205933</v>
      </c>
      <c r="G30" s="7">
        <f t="shared" si="0"/>
        <v>348458.1655136745</v>
      </c>
    </row>
    <row r="31" spans="1:7" x14ac:dyDescent="0.35">
      <c r="A31" s="6">
        <v>66141</v>
      </c>
      <c r="B31" s="2">
        <v>21</v>
      </c>
      <c r="C31" s="2">
        <v>30</v>
      </c>
      <c r="D31" s="2" t="s">
        <v>28</v>
      </c>
      <c r="E31" s="3">
        <v>314269.38069714315</v>
      </c>
      <c r="F31" s="3">
        <v>400693.46038885746</v>
      </c>
      <c r="G31" s="7">
        <f t="shared" si="0"/>
        <v>714962.84108600067</v>
      </c>
    </row>
    <row r="32" spans="1:7" x14ac:dyDescent="0.35">
      <c r="A32" s="6">
        <v>66222</v>
      </c>
      <c r="B32" s="2">
        <v>29</v>
      </c>
      <c r="C32" s="2">
        <v>31</v>
      </c>
      <c r="D32" s="2" t="s">
        <v>36</v>
      </c>
      <c r="E32" s="3">
        <v>286207.37533613225</v>
      </c>
      <c r="F32" s="3">
        <v>364914.40355356858</v>
      </c>
      <c r="G32" s="7">
        <f t="shared" si="0"/>
        <v>651121.77888970077</v>
      </c>
    </row>
    <row r="33" spans="1:7" x14ac:dyDescent="0.35">
      <c r="A33" s="6">
        <v>67016</v>
      </c>
      <c r="B33" s="2">
        <v>36</v>
      </c>
      <c r="C33" s="2">
        <v>32</v>
      </c>
      <c r="D33" s="2" t="s">
        <v>46</v>
      </c>
      <c r="E33" s="3">
        <v>109209.98343215985</v>
      </c>
      <c r="F33" s="3">
        <v>139242.72887600379</v>
      </c>
      <c r="G33" s="7">
        <f t="shared" si="0"/>
        <v>248452.71230816364</v>
      </c>
    </row>
    <row r="34" spans="1:7" x14ac:dyDescent="0.35">
      <c r="A34" s="6">
        <v>29025</v>
      </c>
      <c r="B34" s="2">
        <v>31</v>
      </c>
      <c r="C34" s="2">
        <v>33</v>
      </c>
      <c r="D34" s="2" t="s">
        <v>39</v>
      </c>
      <c r="E34" s="3">
        <v>71666.218743282559</v>
      </c>
      <c r="F34" s="3">
        <v>91374.428897685269</v>
      </c>
      <c r="G34" s="7">
        <f t="shared" ref="G34:G65" si="1">E34+F34</f>
        <v>163040.64764096783</v>
      </c>
    </row>
    <row r="35" spans="1:7" x14ac:dyDescent="0.35">
      <c r="A35" s="6">
        <v>66079</v>
      </c>
      <c r="B35" s="2">
        <v>14</v>
      </c>
      <c r="C35" s="2">
        <v>34</v>
      </c>
      <c r="D35" s="2" t="s">
        <v>21</v>
      </c>
      <c r="E35" s="3">
        <v>429083.75317946146</v>
      </c>
      <c r="F35" s="3">
        <v>547081.78530381341</v>
      </c>
      <c r="G35" s="7">
        <f t="shared" si="1"/>
        <v>976165.53848327487</v>
      </c>
    </row>
    <row r="36" spans="1:7" x14ac:dyDescent="0.35">
      <c r="A36" s="6">
        <v>28045</v>
      </c>
      <c r="B36" s="2">
        <v>5.0999999999999996</v>
      </c>
      <c r="C36" s="2">
        <v>35</v>
      </c>
      <c r="D36" s="2" t="s">
        <v>10</v>
      </c>
      <c r="E36" s="3">
        <v>100872.67551166372</v>
      </c>
      <c r="F36" s="3">
        <v>128612.66127737124</v>
      </c>
      <c r="G36" s="7">
        <f t="shared" si="1"/>
        <v>229485.33678903495</v>
      </c>
    </row>
    <row r="37" spans="1:7" x14ac:dyDescent="0.35">
      <c r="A37" s="6">
        <v>29050</v>
      </c>
      <c r="B37" s="2">
        <v>33.200000000000003</v>
      </c>
      <c r="C37" s="2">
        <v>36</v>
      </c>
      <c r="D37" s="2" t="s">
        <v>42</v>
      </c>
      <c r="E37" s="3">
        <v>22949.434144061303</v>
      </c>
      <c r="F37" s="3">
        <v>29260.52853367816</v>
      </c>
      <c r="G37" s="7">
        <f t="shared" si="1"/>
        <v>52209.962677739459</v>
      </c>
    </row>
    <row r="38" spans="1:7" x14ac:dyDescent="0.35">
      <c r="A38" s="6">
        <v>28061</v>
      </c>
      <c r="B38" s="2">
        <v>6.1</v>
      </c>
      <c r="C38" s="2">
        <v>37</v>
      </c>
      <c r="D38" s="2" t="s">
        <v>12</v>
      </c>
      <c r="E38" s="3">
        <v>130617.15725062009</v>
      </c>
      <c r="F38" s="3">
        <v>166536.87549454061</v>
      </c>
      <c r="G38" s="7">
        <f t="shared" si="1"/>
        <v>297154.03274516069</v>
      </c>
    </row>
    <row r="39" spans="1:7" x14ac:dyDescent="0.35">
      <c r="A39" s="6">
        <v>66036</v>
      </c>
      <c r="B39" s="2">
        <v>10</v>
      </c>
      <c r="C39" s="2">
        <v>38</v>
      </c>
      <c r="D39" s="2" t="s">
        <v>17</v>
      </c>
      <c r="E39" s="3">
        <v>259938.72985262927</v>
      </c>
      <c r="F39" s="3">
        <v>331421.88056210231</v>
      </c>
      <c r="G39" s="7">
        <f t="shared" si="1"/>
        <v>591360.61041473155</v>
      </c>
    </row>
    <row r="40" spans="1:7" x14ac:dyDescent="0.35">
      <c r="A40" s="6">
        <v>66206</v>
      </c>
      <c r="B40" s="2">
        <v>27</v>
      </c>
      <c r="C40" s="2">
        <v>39</v>
      </c>
      <c r="D40" s="2" t="s">
        <v>34</v>
      </c>
      <c r="E40" s="3">
        <v>314731.11800786929</v>
      </c>
      <c r="F40" s="3">
        <v>401282.17546003335</v>
      </c>
      <c r="G40" s="7">
        <f t="shared" si="1"/>
        <v>716013.29346790258</v>
      </c>
    </row>
    <row r="41" spans="1:7" x14ac:dyDescent="0.35">
      <c r="A41" s="6">
        <v>67032</v>
      </c>
      <c r="B41" s="2">
        <v>38</v>
      </c>
      <c r="C41" s="2">
        <v>40</v>
      </c>
      <c r="D41" s="2" t="s">
        <v>48</v>
      </c>
      <c r="E41" s="3">
        <v>330857.31760114426</v>
      </c>
      <c r="F41" s="3">
        <v>421843.07994145888</v>
      </c>
      <c r="G41" s="7">
        <f t="shared" si="1"/>
        <v>752700.39754260308</v>
      </c>
    </row>
    <row r="42" spans="1:7" x14ac:dyDescent="0.35">
      <c r="A42" s="6">
        <v>28037</v>
      </c>
      <c r="B42" s="2">
        <v>4</v>
      </c>
      <c r="C42" s="2">
        <v>41</v>
      </c>
      <c r="D42" s="2" t="s">
        <v>9</v>
      </c>
      <c r="E42" s="3">
        <v>229602.72266152539</v>
      </c>
      <c r="F42" s="3">
        <v>292743.47139344487</v>
      </c>
      <c r="G42" s="7">
        <f t="shared" si="1"/>
        <v>522346.19405497028</v>
      </c>
    </row>
    <row r="43" spans="1:7" x14ac:dyDescent="0.35">
      <c r="A43" s="6">
        <v>67156</v>
      </c>
      <c r="B43" s="2">
        <v>50</v>
      </c>
      <c r="C43" s="2">
        <v>42</v>
      </c>
      <c r="D43" s="2" t="s">
        <v>60</v>
      </c>
      <c r="E43" s="3">
        <v>207213.55591649757</v>
      </c>
      <c r="F43" s="3">
        <v>264197.28379353439</v>
      </c>
      <c r="G43" s="7">
        <f t="shared" si="1"/>
        <v>471410.83971003199</v>
      </c>
    </row>
    <row r="44" spans="1:7" x14ac:dyDescent="0.35">
      <c r="A44" s="6">
        <v>29017</v>
      </c>
      <c r="B44" s="2">
        <v>30.2</v>
      </c>
      <c r="C44" s="2">
        <v>43</v>
      </c>
      <c r="D44" s="2" t="s">
        <v>38</v>
      </c>
      <c r="E44" s="3">
        <v>69870.221100885465</v>
      </c>
      <c r="F44" s="3">
        <v>89084.531903628958</v>
      </c>
      <c r="G44" s="7">
        <f t="shared" si="1"/>
        <v>158954.75300451444</v>
      </c>
    </row>
    <row r="45" spans="1:7" x14ac:dyDescent="0.35">
      <c r="A45" s="6">
        <v>29009</v>
      </c>
      <c r="B45" s="2">
        <v>30.1</v>
      </c>
      <c r="C45" s="2">
        <v>44</v>
      </c>
      <c r="D45" s="2" t="s">
        <v>37</v>
      </c>
      <c r="E45" s="3">
        <v>62652.404474777308</v>
      </c>
      <c r="F45" s="3">
        <v>79881.815705341069</v>
      </c>
      <c r="G45" s="7">
        <f t="shared" si="1"/>
        <v>142534.22018011837</v>
      </c>
    </row>
    <row r="46" spans="1:7" x14ac:dyDescent="0.35">
      <c r="A46" s="6">
        <v>29041</v>
      </c>
      <c r="B46" s="2">
        <v>33.1</v>
      </c>
      <c r="C46" s="2">
        <v>45</v>
      </c>
      <c r="D46" s="2" t="s">
        <v>41</v>
      </c>
      <c r="E46" s="3">
        <v>27813.911825931616</v>
      </c>
      <c r="F46" s="3">
        <v>35462.737578062814</v>
      </c>
      <c r="G46" s="7">
        <f t="shared" si="1"/>
        <v>63276.64940399443</v>
      </c>
    </row>
    <row r="47" spans="1:7" x14ac:dyDescent="0.35">
      <c r="A47" s="6">
        <v>67180</v>
      </c>
      <c r="B47" s="2">
        <v>53</v>
      </c>
      <c r="C47" s="2">
        <v>47</v>
      </c>
      <c r="D47" s="2" t="s">
        <v>63</v>
      </c>
      <c r="E47" s="3">
        <v>503867.84447600902</v>
      </c>
      <c r="F47" s="3">
        <v>642431.50170691148</v>
      </c>
      <c r="G47" s="7">
        <f t="shared" si="1"/>
        <v>1146299.3461829205</v>
      </c>
    </row>
    <row r="48" spans="1:7" x14ac:dyDescent="0.35">
      <c r="A48" s="6">
        <v>66184</v>
      </c>
      <c r="B48" s="2">
        <v>25</v>
      </c>
      <c r="C48" s="2">
        <v>46</v>
      </c>
      <c r="D48" s="2" t="s">
        <v>32</v>
      </c>
      <c r="E48" s="3">
        <v>825112.44388092158</v>
      </c>
      <c r="F48" s="3">
        <v>1052018.3659481748</v>
      </c>
      <c r="G48" s="7">
        <f t="shared" si="1"/>
        <v>1877130.8098290963</v>
      </c>
    </row>
    <row r="49" spans="1:7" x14ac:dyDescent="0.35">
      <c r="A49" s="6">
        <v>66125</v>
      </c>
      <c r="B49" s="2">
        <v>19</v>
      </c>
      <c r="C49" s="2">
        <v>48</v>
      </c>
      <c r="D49" s="2" t="s">
        <v>26</v>
      </c>
      <c r="E49" s="3">
        <v>923555.91149006167</v>
      </c>
      <c r="F49" s="3">
        <v>1177533.7871498286</v>
      </c>
      <c r="G49" s="7">
        <f t="shared" si="1"/>
        <v>2101089.6986398902</v>
      </c>
    </row>
    <row r="50" spans="1:7" x14ac:dyDescent="0.35">
      <c r="A50" s="6">
        <v>67067</v>
      </c>
      <c r="B50" s="2">
        <v>41</v>
      </c>
      <c r="C50" s="2">
        <v>49</v>
      </c>
      <c r="D50" s="2" t="s">
        <v>51</v>
      </c>
      <c r="E50" s="3">
        <v>229230.75282064601</v>
      </c>
      <c r="F50" s="3">
        <v>292269.20984632365</v>
      </c>
      <c r="G50" s="7">
        <f t="shared" si="1"/>
        <v>521499.96266696963</v>
      </c>
    </row>
    <row r="51" spans="1:7" x14ac:dyDescent="0.35">
      <c r="A51" s="6">
        <v>28029</v>
      </c>
      <c r="B51" s="2">
        <v>3</v>
      </c>
      <c r="C51" s="2">
        <v>50</v>
      </c>
      <c r="D51" s="2" t="s">
        <v>8</v>
      </c>
      <c r="E51" s="3">
        <v>271701.75154927233</v>
      </c>
      <c r="F51" s="3">
        <v>346419.73322532227</v>
      </c>
      <c r="G51" s="7">
        <f t="shared" si="1"/>
        <v>618121.48477459466</v>
      </c>
    </row>
    <row r="52" spans="1:7" x14ac:dyDescent="0.35">
      <c r="A52" s="6">
        <v>28053</v>
      </c>
      <c r="B52" s="2">
        <v>5.2</v>
      </c>
      <c r="C52" s="2">
        <v>51</v>
      </c>
      <c r="D52" s="2" t="s">
        <v>11</v>
      </c>
      <c r="E52" s="3">
        <v>63363.246018739432</v>
      </c>
      <c r="F52" s="3">
        <v>80788.138673892769</v>
      </c>
      <c r="G52" s="7">
        <f t="shared" si="1"/>
        <v>144151.38469263219</v>
      </c>
    </row>
    <row r="53" spans="1:7" x14ac:dyDescent="0.35">
      <c r="A53" s="6">
        <v>67199</v>
      </c>
      <c r="B53" s="2">
        <v>54</v>
      </c>
      <c r="C53" s="2">
        <v>52</v>
      </c>
      <c r="D53" s="2" t="s">
        <v>64</v>
      </c>
      <c r="E53" s="3">
        <v>100659.20374232603</v>
      </c>
      <c r="F53" s="3">
        <v>128340.48477146571</v>
      </c>
      <c r="G53" s="7">
        <f t="shared" si="1"/>
        <v>228999.68851379174</v>
      </c>
    </row>
    <row r="54" spans="1:7" x14ac:dyDescent="0.35">
      <c r="A54" s="6">
        <v>66214</v>
      </c>
      <c r="B54" s="2">
        <v>28</v>
      </c>
      <c r="C54" s="2">
        <v>53</v>
      </c>
      <c r="D54" s="2" t="s">
        <v>35</v>
      </c>
      <c r="E54" s="3">
        <v>166637.52683606331</v>
      </c>
      <c r="F54" s="3">
        <v>212462.84671598073</v>
      </c>
      <c r="G54" s="7">
        <f t="shared" si="1"/>
        <v>379100.37355204404</v>
      </c>
    </row>
    <row r="55" spans="1:7" x14ac:dyDescent="0.35">
      <c r="A55" s="6">
        <v>66109</v>
      </c>
      <c r="B55" s="2">
        <v>17</v>
      </c>
      <c r="C55" s="2">
        <v>54</v>
      </c>
      <c r="D55" s="2" t="s">
        <v>24</v>
      </c>
      <c r="E55" s="3">
        <v>418685.63529944618</v>
      </c>
      <c r="F55" s="3">
        <v>533824.18500679394</v>
      </c>
      <c r="G55" s="7">
        <f t="shared" si="1"/>
        <v>952509.82030624012</v>
      </c>
    </row>
    <row r="56" spans="1:7" x14ac:dyDescent="0.35">
      <c r="A56" s="6">
        <v>67091</v>
      </c>
      <c r="B56" s="2">
        <v>44</v>
      </c>
      <c r="C56" s="2">
        <v>55</v>
      </c>
      <c r="D56" s="2" t="s">
        <v>54</v>
      </c>
      <c r="E56" s="3">
        <v>254089.34186481513</v>
      </c>
      <c r="F56" s="3">
        <v>323963.91087763925</v>
      </c>
      <c r="G56" s="7">
        <f t="shared" si="1"/>
        <v>578053.25274245441</v>
      </c>
    </row>
    <row r="57" spans="1:7" x14ac:dyDescent="0.35">
      <c r="A57" s="6">
        <v>67040</v>
      </c>
      <c r="B57" s="2">
        <v>39</v>
      </c>
      <c r="C57" s="2">
        <v>56</v>
      </c>
      <c r="D57" s="2" t="s">
        <v>49</v>
      </c>
      <c r="E57" s="3">
        <v>137242.25669906996</v>
      </c>
      <c r="F57" s="3">
        <v>174983.87729131419</v>
      </c>
      <c r="G57" s="7">
        <f t="shared" si="1"/>
        <v>312226.13399038417</v>
      </c>
    </row>
    <row r="58" spans="1:7" x14ac:dyDescent="0.35">
      <c r="A58" s="6">
        <v>29033</v>
      </c>
      <c r="B58" s="2">
        <v>32</v>
      </c>
      <c r="C58" s="2">
        <v>57</v>
      </c>
      <c r="D58" s="2" t="s">
        <v>40</v>
      </c>
      <c r="E58" s="3">
        <v>120855.66347080337</v>
      </c>
      <c r="F58" s="3">
        <v>154090.97092527431</v>
      </c>
      <c r="G58" s="7">
        <f t="shared" si="1"/>
        <v>274946.63439607766</v>
      </c>
    </row>
    <row r="59" spans="1:7" x14ac:dyDescent="0.35">
      <c r="A59" s="6">
        <v>29076</v>
      </c>
      <c r="B59" s="2">
        <v>34.200000000000003</v>
      </c>
      <c r="C59" s="2">
        <v>59</v>
      </c>
      <c r="D59" s="2" t="s">
        <v>44</v>
      </c>
      <c r="E59" s="3">
        <v>10503.345771953505</v>
      </c>
      <c r="F59" s="3">
        <v>13391.765859240719</v>
      </c>
      <c r="G59" s="7">
        <f t="shared" si="1"/>
        <v>23895.111631194224</v>
      </c>
    </row>
    <row r="60" spans="1:7" x14ac:dyDescent="0.35">
      <c r="A60" s="6">
        <v>28070</v>
      </c>
      <c r="B60" s="2">
        <v>6.2</v>
      </c>
      <c r="C60" s="2">
        <v>58</v>
      </c>
      <c r="D60" s="2" t="s">
        <v>13</v>
      </c>
      <c r="E60" s="3">
        <v>31127.414739152191</v>
      </c>
      <c r="F60" s="3">
        <v>39687.453792419044</v>
      </c>
      <c r="G60" s="7">
        <f t="shared" si="1"/>
        <v>70814.868531571236</v>
      </c>
    </row>
    <row r="61" spans="1:7" x14ac:dyDescent="0.35">
      <c r="A61" s="6">
        <v>66044</v>
      </c>
      <c r="B61" s="2">
        <v>11</v>
      </c>
      <c r="C61" s="2">
        <v>60</v>
      </c>
      <c r="D61" s="2" t="s">
        <v>18</v>
      </c>
      <c r="E61" s="3">
        <v>929143.11109084729</v>
      </c>
      <c r="F61" s="3">
        <v>1184657.4666408303</v>
      </c>
      <c r="G61" s="7">
        <f t="shared" si="1"/>
        <v>2113800.5777316773</v>
      </c>
    </row>
    <row r="62" spans="1:7" x14ac:dyDescent="0.35">
      <c r="A62" s="6">
        <v>29068</v>
      </c>
      <c r="B62" s="2">
        <v>34.1</v>
      </c>
      <c r="C62" s="2">
        <v>61</v>
      </c>
      <c r="D62" s="2" t="s">
        <v>43</v>
      </c>
      <c r="E62" s="3">
        <v>108824.73641366018</v>
      </c>
      <c r="F62" s="3">
        <v>138751.53892741672</v>
      </c>
      <c r="G62" s="7">
        <f t="shared" si="1"/>
        <v>247576.27534107689</v>
      </c>
    </row>
    <row r="63" spans="1:7" x14ac:dyDescent="0.35">
      <c r="A63" s="6">
        <v>67059</v>
      </c>
      <c r="B63" s="2">
        <v>40</v>
      </c>
      <c r="C63" s="2">
        <v>62</v>
      </c>
      <c r="D63" s="2" t="s">
        <v>50</v>
      </c>
      <c r="E63" s="3">
        <v>632384.83882342128</v>
      </c>
      <c r="F63" s="3">
        <v>806290.66949986212</v>
      </c>
      <c r="G63" s="7">
        <f t="shared" si="1"/>
        <v>1438675.5083232834</v>
      </c>
    </row>
    <row r="64" spans="1:7" x14ac:dyDescent="0.35">
      <c r="A64" s="6">
        <v>66052</v>
      </c>
      <c r="B64" s="2">
        <v>12</v>
      </c>
      <c r="C64" s="2">
        <v>63</v>
      </c>
      <c r="D64" s="2" t="s">
        <v>19</v>
      </c>
      <c r="E64" s="3">
        <v>1203724.2232208638</v>
      </c>
      <c r="F64" s="3">
        <v>1534748.3846066014</v>
      </c>
      <c r="G64" s="7">
        <f t="shared" si="1"/>
        <v>2738472.607827465</v>
      </c>
    </row>
    <row r="65" spans="1:7" x14ac:dyDescent="0.35">
      <c r="A65" s="6">
        <v>66087</v>
      </c>
      <c r="B65" s="2">
        <v>15</v>
      </c>
      <c r="C65" s="2">
        <v>64</v>
      </c>
      <c r="D65" s="2" t="s">
        <v>22</v>
      </c>
      <c r="E65" s="3">
        <v>294705.24898576591</v>
      </c>
      <c r="F65" s="3">
        <v>375749.19245685154</v>
      </c>
      <c r="G65" s="7">
        <f t="shared" si="1"/>
        <v>670454.44144261745</v>
      </c>
    </row>
    <row r="66" spans="1:7" x14ac:dyDescent="0.35">
      <c r="A66" s="6">
        <v>66192</v>
      </c>
      <c r="B66" s="2">
        <v>26</v>
      </c>
      <c r="C66" s="2">
        <v>65</v>
      </c>
      <c r="D66" s="2" t="s">
        <v>33</v>
      </c>
      <c r="E66" s="3">
        <v>623860.8120086703</v>
      </c>
      <c r="F66" s="3">
        <v>795422.53531105467</v>
      </c>
      <c r="G66" s="7">
        <f t="shared" ref="G66:G73" si="2">E66+F66</f>
        <v>1419283.347319725</v>
      </c>
    </row>
    <row r="67" spans="1:7" x14ac:dyDescent="0.35">
      <c r="A67" s="6">
        <v>66117</v>
      </c>
      <c r="B67" s="2">
        <v>18</v>
      </c>
      <c r="C67" s="2">
        <v>66</v>
      </c>
      <c r="D67" s="2" t="s">
        <v>25</v>
      </c>
      <c r="E67" s="3">
        <v>388601.28582792426</v>
      </c>
      <c r="F67" s="3">
        <v>495466.63943060342</v>
      </c>
      <c r="G67" s="7">
        <f t="shared" si="2"/>
        <v>884067.92525852774</v>
      </c>
    </row>
    <row r="68" spans="1:7" x14ac:dyDescent="0.35">
      <c r="A68" s="6">
        <v>67148</v>
      </c>
      <c r="B68" s="2">
        <v>49</v>
      </c>
      <c r="C68" s="2">
        <v>67</v>
      </c>
      <c r="D68" s="2" t="s">
        <v>59</v>
      </c>
      <c r="E68" s="3">
        <v>142547.13070438238</v>
      </c>
      <c r="F68" s="3">
        <v>181747.59164808752</v>
      </c>
      <c r="G68" s="7">
        <f t="shared" si="2"/>
        <v>324294.72235246992</v>
      </c>
    </row>
    <row r="69" spans="1:7" x14ac:dyDescent="0.35">
      <c r="A69" s="6">
        <v>66176</v>
      </c>
      <c r="B69" s="2">
        <v>24</v>
      </c>
      <c r="C69" s="2">
        <v>68</v>
      </c>
      <c r="D69" s="2" t="s">
        <v>31</v>
      </c>
      <c r="E69" s="3">
        <v>354634.92332972912</v>
      </c>
      <c r="F69" s="3">
        <v>452159.52724540461</v>
      </c>
      <c r="G69" s="7">
        <f t="shared" si="2"/>
        <v>806794.45057513379</v>
      </c>
    </row>
    <row r="70" spans="1:7" x14ac:dyDescent="0.35">
      <c r="A70" s="6">
        <v>67130</v>
      </c>
      <c r="B70" s="2">
        <v>48</v>
      </c>
      <c r="C70" s="2">
        <v>69</v>
      </c>
      <c r="D70" s="2" t="s">
        <v>58</v>
      </c>
      <c r="E70" s="3">
        <v>85973.855118987864</v>
      </c>
      <c r="F70" s="3">
        <v>109616.66527670952</v>
      </c>
      <c r="G70" s="7">
        <f t="shared" si="2"/>
        <v>195590.52039569739</v>
      </c>
    </row>
    <row r="71" spans="1:7" x14ac:dyDescent="0.35">
      <c r="A71" s="6">
        <v>67024</v>
      </c>
      <c r="B71" s="2">
        <v>37</v>
      </c>
      <c r="C71" s="2">
        <v>70</v>
      </c>
      <c r="D71" s="2" t="s">
        <v>47</v>
      </c>
      <c r="E71" s="3">
        <v>178584.42221594375</v>
      </c>
      <c r="F71" s="3">
        <v>227695.13832532827</v>
      </c>
      <c r="G71" s="7">
        <f t="shared" si="2"/>
        <v>406279.56054127205</v>
      </c>
    </row>
    <row r="72" spans="1:7" x14ac:dyDescent="0.35">
      <c r="A72" s="6">
        <v>67075</v>
      </c>
      <c r="B72" s="2">
        <v>42</v>
      </c>
      <c r="C72" s="2">
        <v>71</v>
      </c>
      <c r="D72" s="2" t="s">
        <v>52</v>
      </c>
      <c r="E72" s="3">
        <v>359006.15745531482</v>
      </c>
      <c r="F72" s="3">
        <v>457732.85075552639</v>
      </c>
      <c r="G72" s="7">
        <f t="shared" si="2"/>
        <v>816739.00821084122</v>
      </c>
    </row>
    <row r="73" spans="1:7" x14ac:dyDescent="0.35">
      <c r="A73" s="11">
        <v>66095</v>
      </c>
      <c r="B73" s="12">
        <v>16</v>
      </c>
      <c r="C73" s="12">
        <v>72</v>
      </c>
      <c r="D73" s="12" t="s">
        <v>23</v>
      </c>
      <c r="E73" s="13">
        <v>837613.9824173986</v>
      </c>
      <c r="F73" s="13">
        <v>1067957.8275821833</v>
      </c>
      <c r="G73" s="14">
        <f t="shared" si="2"/>
        <v>1905571.8099995819</v>
      </c>
    </row>
    <row r="74" spans="1:7" s="1" customFormat="1" x14ac:dyDescent="0.35">
      <c r="A74" s="5"/>
      <c r="B74" s="5"/>
      <c r="C74" s="5"/>
      <c r="D74" s="5"/>
      <c r="E74" s="4">
        <f>SUBTOTAL(109,BBB[B2 - 20M])</f>
        <v>19999999.999999989</v>
      </c>
      <c r="F74" s="4">
        <f>SUBTOTAL(109,BBB[B3 - 25.5M])</f>
        <v>25500000</v>
      </c>
      <c r="G74" s="4">
        <f>SUBTOTAL(109,BBB[B2 + B3 - 45.5M])</f>
        <v>45499999.999999978</v>
      </c>
    </row>
  </sheetData>
  <pageMargins left="0.7" right="0.7" top="0.75" bottom="0.75" header="0.3" footer="0.3"/>
  <pageSetup scale="52"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B0579538B60D48BBDE308A7A7D8C23" ma:contentTypeVersion="10" ma:contentTypeDescription="Create a new document." ma:contentTypeScope="" ma:versionID="fc5f6d5f91c291d086eacbc4a156ad99">
  <xsd:schema xmlns:xsd="http://www.w3.org/2001/XMLSchema" xmlns:xs="http://www.w3.org/2001/XMLSchema" xmlns:p="http://schemas.microsoft.com/office/2006/metadata/properties" xmlns:ns3="3f8d52e0-c7e9-4179-beb8-8783d878e73f" targetNamespace="http://schemas.microsoft.com/office/2006/metadata/properties" ma:root="true" ma:fieldsID="cda95c5713d400bcb92119753327d477" ns3:_="">
    <xsd:import namespace="3f8d52e0-c7e9-4179-beb8-8783d878e73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d52e0-c7e9-4179-beb8-8783d878e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F1F8E9-D58C-4A95-93BB-C1292607CEE1}">
  <ds:schemaRefs>
    <ds:schemaRef ds:uri="http://schemas.microsoft.com/sharepoint/v3/contenttype/forms"/>
  </ds:schemaRefs>
</ds:datastoreItem>
</file>

<file path=customXml/itemProps2.xml><?xml version="1.0" encoding="utf-8"?>
<ds:datastoreItem xmlns:ds="http://schemas.openxmlformats.org/officeDocument/2006/customXml" ds:itemID="{95AB046D-30D2-4BAE-9AE5-43CABB54D26A}">
  <ds:schemaRefs>
    <ds:schemaRef ds:uri="http://www.w3.org/XML/1998/namespace"/>
    <ds:schemaRef ds:uri="3f8d52e0-c7e9-4179-beb8-8783d878e73f"/>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A3B8E0A-38B0-4CD2-A461-EA60BC276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d52e0-c7e9-4179-beb8-8783d878e7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Template</vt:lpstr>
      <vt:lpstr>BBB</vt:lpstr>
      <vt:lpstr>BBB!Print_Area</vt:lpstr>
      <vt:lpstr>BBB!Print_Titles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Student Transportation Grant In-year Adjustments</dc:title>
  <dc:creator>Rollins, Yvonne (EDU)</dc:creator>
  <cp:lastModifiedBy>Huynh, Nancy (EDU)</cp:lastModifiedBy>
  <cp:lastPrinted>2020-09-04T14:46:48Z</cp:lastPrinted>
  <dcterms:created xsi:type="dcterms:W3CDTF">2020-07-09T19:06:53Z</dcterms:created>
  <dcterms:modified xsi:type="dcterms:W3CDTF">2021-03-03T16:36:05Z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Yvonne.Rollins@ontario.ca</vt:lpwstr>
  </property>
  <property fmtid="{D5CDD505-2E9C-101B-9397-08002B2CF9AE}" pid="5" name="MSIP_Label_034a106e-6316-442c-ad35-738afd673d2b_SetDate">
    <vt:lpwstr>2020-07-09T19:08:01.6403263Z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d30470d9-903f-4084-a816-c54b51d62625</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0x01010007B0579538B60D48BBDE308A7A7D8C23</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