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97F8" lockStructure="1"/>
  <bookViews>
    <workbookView xWindow="0" yWindow="0" windowWidth="21570" windowHeight="7980" tabRatio="604" activeTab="2"/>
  </bookViews>
  <sheets>
    <sheet name="Effectifs 2018-19" sheetId="8196" r:id="rId1"/>
    <sheet name="Effectifs 2019-20" sheetId="8205" r:id="rId2"/>
    <sheet name="EQM 2020-21 - 2022-23" sheetId="8198" r:id="rId3"/>
    <sheet name="#PARAM" sheetId="8197" state="hidden" r:id="rId4"/>
  </sheets>
  <definedNames>
    <definedName name="BoardName">'Effectifs 2018-19'!$C$5</definedName>
    <definedName name="BoardNumber">'Effectifs 2018-19'!$C$6</definedName>
    <definedName name="Brdno" localSheetId="1">'#PARAM'!$E$2:$E$74</definedName>
    <definedName name="Brdno">'#PARAM'!$E$2:$E$74</definedName>
    <definedName name="DSBIndex">'#PARAM'!$D$2:$D$74</definedName>
    <definedName name="DSBName" localSheetId="1">'#PARAM'!$F$2:$F$74</definedName>
    <definedName name="DSBName">'#PARAM'!$F$2:$F$74</definedName>
    <definedName name="M00001_18">'Effectifs 2018-19'!$E$13</definedName>
    <definedName name="M00002_18">'Effectifs 2018-19'!$E$14</definedName>
    <definedName name="M00003_18">'Effectifs 2018-19'!$E$15</definedName>
    <definedName name="_xlnm.Print_Area" localSheetId="0">'Effectifs 2018-19'!$A$1:$S$75</definedName>
    <definedName name="_xlnm.Print_Area" localSheetId="1">'Effectifs 2019-20'!$A$1:$T$78</definedName>
    <definedName name="_xlnm.Print_Area" localSheetId="2">'EQM 2020-21 - 2022-23'!$A$1:$F$103</definedName>
    <definedName name="S00001E_18">'Effectifs 2018-19'!$E$23</definedName>
    <definedName name="S00001E_19">'Effectifs 2019-20'!$F$23</definedName>
    <definedName name="S00003E_18">'Effectifs 2018-19'!$G$23</definedName>
    <definedName name="S00003E_19">'Effectifs 2019-20'!$H$23</definedName>
    <definedName name="S00004E_18">'Effectifs 2018-19'!$M$23</definedName>
    <definedName name="S00004E_19">'Effectifs 2019-20'!$N$23</definedName>
    <definedName name="S00005E_18">'Effectifs 2018-19'!$E$36</definedName>
    <definedName name="S00005E_19">'Effectifs 2019-20'!$F$36</definedName>
    <definedName name="S00007E_18">'Effectifs 2018-19'!$G$36</definedName>
    <definedName name="S00007E_19">'Effectifs 2019-20'!$H$36</definedName>
    <definedName name="S00008E_18">'Effectifs 2018-19'!$M$36</definedName>
    <definedName name="S00008E_19">'Effectifs 2019-20'!$N$36</definedName>
    <definedName name="S00009E_18">'Effectifs 2018-19'!$E$24</definedName>
    <definedName name="S00009E_19">'Effectifs 2019-20'!$F$24</definedName>
    <definedName name="S00011E_18">'Effectifs 2018-19'!$G$24</definedName>
    <definedName name="S00011E_19">'Effectifs 2019-20'!$H$24</definedName>
    <definedName name="S00012E_18">'Effectifs 2018-19'!$M$24</definedName>
    <definedName name="S00012E_19">'Effectifs 2019-20'!$N$24</definedName>
    <definedName name="S00013E_18">'Effectifs 2018-19'!$E$37</definedName>
    <definedName name="S00013E_19">'Effectifs 2019-20'!$F$37</definedName>
    <definedName name="S00015E_18">'Effectifs 2018-19'!$G$37</definedName>
    <definedName name="S00015E_19">'Effectifs 2019-20'!$H$37</definedName>
    <definedName name="S00016E_18">'Effectifs 2018-19'!$M$37</definedName>
    <definedName name="S00016E_19">'Effectifs 2019-20'!$N$37</definedName>
    <definedName name="S00017E_18">'Effectifs 2018-19'!$E$25</definedName>
    <definedName name="S00017E_19">'Effectifs 2019-20'!$F$25</definedName>
    <definedName name="S00019E_18">'Effectifs 2018-19'!$G$25</definedName>
    <definedName name="S00019E_19">'Effectifs 2019-20'!$H$25</definedName>
    <definedName name="S00020E_18">'Effectifs 2018-19'!$M$25</definedName>
    <definedName name="S00020E_19">'Effectifs 2019-20'!$N$25</definedName>
    <definedName name="S00021E_18">'Effectifs 2018-19'!$E$38</definedName>
    <definedName name="S00021E_19">'Effectifs 2019-20'!$F$38</definedName>
    <definedName name="S00023E_18">'Effectifs 2018-19'!$G$38</definedName>
    <definedName name="S00023E_19">'Effectifs 2019-20'!$H$38</definedName>
    <definedName name="S00024E_18">'Effectifs 2018-19'!$M$38</definedName>
    <definedName name="S00024E_19">'Effectifs 2019-20'!$N$38</definedName>
    <definedName name="S00025E_18">'Effectifs 2018-19'!$E$26</definedName>
    <definedName name="S00025E_19">'Effectifs 2019-20'!$F$26</definedName>
    <definedName name="S00027E_18">'Effectifs 2018-19'!$G$26</definedName>
    <definedName name="S00027E_19">'Effectifs 2019-20'!$H$26</definedName>
    <definedName name="S00028E_18">'Effectifs 2018-19'!$M$26</definedName>
    <definedName name="S00028E_19">'Effectifs 2019-20'!$N$26</definedName>
    <definedName name="S00029E_18">'Effectifs 2018-19'!$E$39</definedName>
    <definedName name="S00029E_19">'Effectifs 2019-20'!$F$39</definedName>
    <definedName name="S00031E_18">'Effectifs 2018-19'!$G$39</definedName>
    <definedName name="S00031E_19">'Effectifs 2019-20'!$H$39</definedName>
    <definedName name="S00032E_18">'Effectifs 2018-19'!$M$39</definedName>
    <definedName name="S00032E_19">'Effectifs 2019-20'!$N$39</definedName>
    <definedName name="S00033E_18">'Effectifs 2018-19'!$E$27</definedName>
    <definedName name="S00033E_19">'Effectifs 2019-20'!$F$27</definedName>
    <definedName name="S00035E_18">'Effectifs 2018-19'!$G$27</definedName>
    <definedName name="S00035E_19">'Effectifs 2019-20'!$H$27</definedName>
    <definedName name="S00036E_18">'Effectifs 2018-19'!$M$27</definedName>
    <definedName name="S00036E_19">'Effectifs 2019-20'!$N$27</definedName>
    <definedName name="S00037E_18">'Effectifs 2018-19'!$E$40</definedName>
    <definedName name="S00037E_19">'Effectifs 2019-20'!$F$40</definedName>
    <definedName name="S00039E_18">'Effectifs 2018-19'!$G$40</definedName>
    <definedName name="S00039E_19">'Effectifs 2019-20'!$H$40</definedName>
    <definedName name="S00040E_18">'Effectifs 2018-19'!$M$40</definedName>
    <definedName name="S00040E_19">'Effectifs 2019-20'!$N$40</definedName>
    <definedName name="S00041S_18">'Effectifs 2018-19'!$E$31</definedName>
    <definedName name="S00041S_19">'Effectifs 2019-20'!$F$31</definedName>
    <definedName name="S00042S_18">'Effectifs 2018-19'!$G$31</definedName>
    <definedName name="S00042S_19">'Effectifs 2019-20'!$H$31</definedName>
    <definedName name="S00043S_18">'Effectifs 2018-19'!$M$31</definedName>
    <definedName name="S00043S_19">'Effectifs 2019-20'!$N$31</definedName>
    <definedName name="S00044S_18">'Effectifs 2018-19'!$E$44</definedName>
    <definedName name="S00044S_19">'Effectifs 2019-20'!$F$44</definedName>
    <definedName name="S00045S_18">'Effectifs 2018-19'!$G$44</definedName>
    <definedName name="S00045S_19">'Effectifs 2019-20'!$H$44</definedName>
    <definedName name="S00046S_18">'Effectifs 2018-19'!$M$44</definedName>
    <definedName name="S00046S_19">'Effectifs 2019-20'!$N$44</definedName>
    <definedName name="S00047S_18">'Effectifs 2018-19'!$E$32</definedName>
    <definedName name="S00047S_19">'Effectifs 2019-20'!$F$32</definedName>
    <definedName name="S00048S_18">'Effectifs 2018-19'!$G$32</definedName>
    <definedName name="S00048S_19">'Effectifs 2019-20'!$H$32</definedName>
    <definedName name="S00049S_18">'Effectifs 2018-19'!$M$32</definedName>
    <definedName name="S00049S_19">'Effectifs 2019-20'!$N$32</definedName>
    <definedName name="S00050S_18">'Effectifs 2018-19'!$E$45</definedName>
    <definedName name="S00050S_19">'Effectifs 2019-20'!$F$45</definedName>
    <definedName name="S00051S_18">'Effectifs 2018-19'!$G$45</definedName>
    <definedName name="S00051S_19">'Effectifs 2019-20'!$H$45</definedName>
    <definedName name="S00052S_18">'Effectifs 2018-19'!$M$45</definedName>
    <definedName name="S00052S_19">'Effectifs 2019-20'!$N$45</definedName>
    <definedName name="S00121E_18">'Effectifs 2018-19'!$Q$23</definedName>
    <definedName name="S00121E_19">'Effectifs 2019-20'!$R$23</definedName>
    <definedName name="S00125E_18">'Effectifs 2018-19'!$Q$26</definedName>
    <definedName name="S00125E_19">'Effectifs 2019-20'!$R$26</definedName>
    <definedName name="S00129E_18">'Effectifs 2018-19'!$Q$36</definedName>
    <definedName name="S00129E_19">'Effectifs 2019-20'!$R$36</definedName>
    <definedName name="S00133E_18">'Effectifs 2018-19'!$Q$39</definedName>
    <definedName name="S00133E_19">'Effectifs 2019-20'!$R$39</definedName>
    <definedName name="S00137E_18">'Effectifs 2018-19'!$E$56</definedName>
    <definedName name="S00137E_19">'Effectifs 2019-20'!$H$58</definedName>
    <definedName name="S00137E_20">'EQM 2020-21 - 2022-23'!$E$24</definedName>
    <definedName name="S00137E_21">'EQM 2020-21 - 2022-23'!$E$54</definedName>
    <definedName name="S00137E_22">'EQM 2020-21 - 2022-23'!$E$84</definedName>
    <definedName name="S00140S_18">'Effectifs 2018-19'!$Q$31</definedName>
    <definedName name="S00140S_19">'Effectifs 2019-20'!$R$31</definedName>
    <definedName name="S00148S_18">'Effectifs 2018-19'!$Q$44</definedName>
    <definedName name="S00148S_19">'Effectifs 2019-20'!$R$44</definedName>
    <definedName name="S00156S_18">'Effectifs 2018-19'!$E$59</definedName>
    <definedName name="S00156S_19">'Effectifs 2019-20'!$H$61</definedName>
    <definedName name="S00156S_20">'EQM 2020-21 - 2022-23'!$E$27</definedName>
    <definedName name="S00156S_21">'EQM 2020-21 - 2022-23'!$E$57</definedName>
    <definedName name="S00156S_22">'EQM 2020-21 - 2022-23'!$E$87</definedName>
    <definedName name="S00159S_18">'Effectifs 2018-19'!$E$60</definedName>
    <definedName name="S00159S_19">'Effectifs 2019-20'!$H$62</definedName>
    <definedName name="S00159S_20">'EQM 2020-21 - 2022-23'!$E$28</definedName>
    <definedName name="S00159S_21">'EQM 2020-21 - 2022-23'!$E$58</definedName>
    <definedName name="S00159S_22">'EQM 2020-21 - 2022-23'!$E$88</definedName>
    <definedName name="S00162S_18">'Effectifs 2018-19'!$E$61</definedName>
    <definedName name="S00162S_19">'Effectifs 2019-20'!$H$63</definedName>
    <definedName name="S00162S_20">'EQM 2020-21 - 2022-23'!$E$29</definedName>
    <definedName name="S00162S_21">'EQM 2020-21 - 2022-23'!$E$59</definedName>
    <definedName name="S00162S_22">'EQM 2020-21 - 2022-23'!$E$89</definedName>
    <definedName name="S00165C_18">'Effectifs 2018-19'!$E$63</definedName>
    <definedName name="S00165C_19">'Effectifs 2019-20'!$H$65</definedName>
    <definedName name="S00165C_20">'EQM 2020-21 - 2022-23'!$E$31</definedName>
    <definedName name="S00165C_21">'EQM 2020-21 - 2022-23'!$E$61</definedName>
    <definedName name="S00165C_22">'EQM 2020-21 - 2022-23'!$E$91</definedName>
    <definedName name="S00168S_18">'Effectifs 2018-19'!$Q$32</definedName>
    <definedName name="S00168S_19">'Effectifs 2019-20'!$R$32</definedName>
    <definedName name="S00176S_18">'Effectifs 2018-19'!$Q$45</definedName>
    <definedName name="S00176S_19">'Effectifs 2019-20'!$R$45</definedName>
    <definedName name="S00184S_18">'Effectifs 2018-19'!$E$73</definedName>
    <definedName name="S00184S_19">'Effectifs 2019-20'!$H$75</definedName>
    <definedName name="S00184S_20">'EQM 2020-21 - 2022-23'!$E$41</definedName>
    <definedName name="S00184S_21">'EQM 2020-21 - 2022-23'!$E$71</definedName>
    <definedName name="S00184S_22">'EQM 2020-21 - 2022-23'!$E$101</definedName>
    <definedName name="S00187S_18">'Effectifs 2018-19'!$E$74</definedName>
    <definedName name="S00187S_19">'Effectifs 2019-20'!$H$76</definedName>
    <definedName name="S00187S_20">'EQM 2020-21 - 2022-23'!$E$42</definedName>
    <definedName name="S00187S_21">'EQM 2020-21 - 2022-23'!$E$72</definedName>
    <definedName name="S00187S_22">'EQM 2020-21 - 2022-23'!$E$102</definedName>
    <definedName name="S00190S_18">'Effectifs 2018-19'!$E$75</definedName>
    <definedName name="S00190S_19">'Effectifs 2019-20'!$H$77</definedName>
    <definedName name="S00190S_20">'EQM 2020-21 - 2022-23'!$E$43</definedName>
    <definedName name="S00190S_21">'EQM 2020-21 - 2022-23'!$E$73</definedName>
    <definedName name="S00190S_22">'EQM 2020-21 - 2022-23'!$E$103</definedName>
    <definedName name="S00300E_18">'Effectifs 2018-19'!$Q$24</definedName>
    <definedName name="S00300E_19">'Effectifs 2019-20'!$R$24</definedName>
    <definedName name="S00301E_18">'Effectifs 2018-19'!$Q$25</definedName>
    <definedName name="S00301E_19">'Effectifs 2019-20'!$R$25</definedName>
    <definedName name="S00302E_18">'Effectifs 2018-19'!$Q$27</definedName>
    <definedName name="S00302E_19">'Effectifs 2019-20'!$R$27</definedName>
    <definedName name="S00303E_18">'Effectifs 2018-19'!$Q$37</definedName>
    <definedName name="S00303E_19">'Effectifs 2019-20'!$R$37</definedName>
    <definedName name="S00304E_18">'Effectifs 2018-19'!$Q$38</definedName>
    <definedName name="S00304E_19">'Effectifs 2019-20'!$R$38</definedName>
    <definedName name="S00305E_18">'Effectifs 2018-19'!$Q$40</definedName>
    <definedName name="S00305E_19">'Effectifs 2019-20'!$R$40</definedName>
    <definedName name="S00306E_18">'Effectifs 2018-19'!$E$51</definedName>
    <definedName name="S00306E_19">'Effectifs 2019-20'!$H$53</definedName>
    <definedName name="S00306E_20">'EQM 2020-21 - 2022-23'!$E$19</definedName>
    <definedName name="S00306E_21">'EQM 2020-21 - 2022-23'!$E$49</definedName>
    <definedName name="S00306E_22">'EQM 2020-21 - 2022-23'!$E$79</definedName>
    <definedName name="S00307E_18">'Effectifs 2018-19'!$E$52</definedName>
    <definedName name="S00307E_19">'Effectifs 2019-20'!$H$54</definedName>
    <definedName name="S00307E_20">'EQM 2020-21 - 2022-23'!$E$20</definedName>
    <definedName name="S00307E_21">'EQM 2020-21 - 2022-23'!$E$50</definedName>
    <definedName name="S00307E_22">'EQM 2020-21 - 2022-23'!$E$80</definedName>
    <definedName name="S00308E_18">'Effectifs 2018-19'!$E$53</definedName>
    <definedName name="S00308E_19">'Effectifs 2019-20'!$H$55</definedName>
    <definedName name="S00308E_20">'EQM 2020-21 - 2022-23'!$E$21</definedName>
    <definedName name="S00308E_21">'EQM 2020-21 - 2022-23'!$E$51</definedName>
    <definedName name="S00308E_22">'EQM 2020-21 - 2022-23'!$E$81</definedName>
    <definedName name="S00309E_18">'Effectifs 2018-19'!$E$54</definedName>
    <definedName name="S00309E_19">'Effectifs 2019-20'!$H$56</definedName>
    <definedName name="S00309E_20">'EQM 2020-21 - 2022-23'!$E$22</definedName>
    <definedName name="S00309E_21">'EQM 2020-21 - 2022-23'!$E$52</definedName>
    <definedName name="S00309E_22">'EQM 2020-21 - 2022-23'!$E$82</definedName>
    <definedName name="S00321E_18">'Effectifs 2018-19'!$E$28</definedName>
    <definedName name="S00321E_19">'Effectifs 2019-20'!$F$28</definedName>
    <definedName name="S00323E_18">'Effectifs 2018-19'!$M$28</definedName>
    <definedName name="S00323E_19">'Effectifs 2019-20'!$N$28</definedName>
    <definedName name="S00324E_18">'Effectifs 2018-19'!$Q$28</definedName>
    <definedName name="S00324E_19">'Effectifs 2019-20'!$R$28</definedName>
    <definedName name="S00325E_18">'Effectifs 2018-19'!$E$41</definedName>
    <definedName name="S00325E_19">'Effectifs 2019-20'!$F$41</definedName>
    <definedName name="S00327E_18">'Effectifs 2018-19'!$G$41</definedName>
    <definedName name="S00327E_19">'Effectifs 2019-20'!$H$41</definedName>
    <definedName name="S00328E_18">'Effectifs 2018-19'!$M$41</definedName>
    <definedName name="S00328E_19">'Effectifs 2019-20'!$N$41</definedName>
    <definedName name="S00329E_18">'Effectifs 2018-19'!$G$28</definedName>
    <definedName name="S00329E_19">'Effectifs 2019-20'!$H$28</definedName>
    <definedName name="S00330E_18">'Effectifs 2018-19'!$Q$41</definedName>
    <definedName name="S00330E_19">'Effectifs 2019-20'!$R$41</definedName>
    <definedName name="S00355E_18">'Effectifs 2018-19'!$E$70</definedName>
    <definedName name="S00355E_19">'Effectifs 2019-20'!$H$72</definedName>
    <definedName name="S00355E_20">'EQM 2020-21 - 2022-23'!$E$38</definedName>
    <definedName name="S00355E_21">'EQM 2020-21 - 2022-23'!$E$68</definedName>
    <definedName name="S00355E_22">'EQM 2020-21 - 2022-23'!$E$98</definedName>
    <definedName name="S00384E_18">'Effectifs 2018-19'!$I$23</definedName>
    <definedName name="S00384E_19">'Effectifs 2019-20'!$J$23</definedName>
    <definedName name="S00385E_18">'Effectifs 2018-19'!$I$24</definedName>
    <definedName name="S00385E_19">'Effectifs 2019-20'!$J$24</definedName>
    <definedName name="S00386E_18">'Effectifs 2018-19'!$I$25</definedName>
    <definedName name="S00386E_19">'Effectifs 2019-20'!$J$25</definedName>
    <definedName name="S00387E_18">'Effectifs 2018-19'!$I$26</definedName>
    <definedName name="S00387E_19">'Effectifs 2019-20'!$J$26</definedName>
    <definedName name="S00388E_18">'Effectifs 2018-19'!$I$27</definedName>
    <definedName name="S00388E_19">'Effectifs 2019-20'!$J$27</definedName>
    <definedName name="S00389E_18">'Effectifs 2018-19'!$I$28</definedName>
    <definedName name="S00389E_19">'Effectifs 2019-20'!$J$28</definedName>
    <definedName name="S00390S_18">'Effectifs 2018-19'!$I$31</definedName>
    <definedName name="S00390S_19">'Effectifs 2019-20'!$J$31</definedName>
    <definedName name="S00391S_18">'Effectifs 2018-19'!$I$32</definedName>
    <definedName name="S00391S_19">'Effectifs 2019-20'!$J$32</definedName>
    <definedName name="S00392E_18">'Effectifs 2018-19'!$I$36</definedName>
    <definedName name="S00392E_19">'Effectifs 2019-20'!$J$36</definedName>
    <definedName name="S00393E_18">'Effectifs 2018-19'!$I$37</definedName>
    <definedName name="S00393E_19">'Effectifs 2019-20'!$J$37</definedName>
    <definedName name="S00394E_18">'Effectifs 2018-19'!$I$38</definedName>
    <definedName name="S00394E_19">'Effectifs 2019-20'!$J$38</definedName>
    <definedName name="S00395E_18">'Effectifs 2018-19'!$I$39</definedName>
    <definedName name="S00395E_19">'Effectifs 2019-20'!$J$39</definedName>
    <definedName name="S00396E_18">'Effectifs 2018-19'!$I$40</definedName>
    <definedName name="S00396E_19">'Effectifs 2019-20'!$J$40</definedName>
    <definedName name="S00397E_18">'Effectifs 2018-19'!$I$41</definedName>
    <definedName name="S00397E_19">'Effectifs 2019-20'!$J$41</definedName>
    <definedName name="S00398S_18">'Effectifs 2018-19'!$I$44</definedName>
    <definedName name="S00398S_19">'Effectifs 2019-20'!$J$44</definedName>
    <definedName name="S00399S_18">'Effectifs 2018-19'!$I$45</definedName>
    <definedName name="S00399S_19">'Effectifs 2019-20'!$J$45</definedName>
    <definedName name="S00400S_18">'Effectifs 2018-19'!$K$31</definedName>
    <definedName name="S00400S_19">'Effectifs 2019-20'!$L$31</definedName>
    <definedName name="S00401S_18">'Effectifs 2018-19'!$K$44</definedName>
    <definedName name="S00401S_19">'Effectifs 2019-20'!$L$44</definedName>
    <definedName name="S00402S_18">'Effectifs 2018-19'!$O$31</definedName>
    <definedName name="S00402S_19">'Effectifs 2019-20'!$P$31</definedName>
    <definedName name="S00403S_18">'Effectifs 2018-19'!$O$44</definedName>
    <definedName name="S00403S_19">'Effectifs 2019-20'!$P$44</definedName>
    <definedName name="S00404S_18">'Effectifs 2018-19'!$S$31</definedName>
    <definedName name="S00404S_19">'Effectifs 2019-20'!$T$31</definedName>
    <definedName name="S00405S_18">'Effectifs 2018-19'!$S$44</definedName>
    <definedName name="S00405S_19">'Effectifs 2019-20'!$T$44</definedName>
    <definedName name="S00406S_18">'Effectifs 2018-19'!$E$68</definedName>
    <definedName name="S00406S_19">'Effectifs 2019-20'!$H$70</definedName>
    <definedName name="S00406S_20">'EQM 2020-21 - 2022-23'!$E$36</definedName>
    <definedName name="S00406S_21">'EQM 2020-21 - 2022-23'!$E$66</definedName>
    <definedName name="S00406S_22">'EQM 2020-21 - 2022-23'!$E$96</definedName>
    <definedName name="S00408S_18">'Effectifs 2018-19'!$E$66</definedName>
    <definedName name="S00408S_19">'Effectifs 2019-20'!$H$68</definedName>
    <definedName name="S00408S_20">'EQM 2020-21 - 2022-23'!$E$34</definedName>
    <definedName name="S00408S_21">'EQM 2020-21 - 2022-23'!$E$64</definedName>
    <definedName name="S00408S_22">'EQM 2020-21 - 2022-23'!$E$94</definedName>
    <definedName name="S00409S_18">'Effectifs 2018-19'!$E$67</definedName>
    <definedName name="S00409S_19">'Effectifs 2019-20'!$H$69</definedName>
    <definedName name="S00409S_20">'EQM 2020-21 - 2022-23'!$E$35</definedName>
    <definedName name="S00409S_21">'EQM 2020-21 - 2022-23'!$E$65</definedName>
    <definedName name="S00409S_22">'EQM 2020-21 - 2022-23'!$E$95</definedName>
    <definedName name="SC130350000_18">'Effectifs 2018-19'!$F$55</definedName>
    <definedName name="SC130350000_19">'Effectifs 2019-20'!$I$57</definedName>
    <definedName name="SC130350000_20">'EQM 2020-21 - 2022-23'!$F$23</definedName>
    <definedName name="SC130350000_21">'EQM 2020-21 - 2022-23'!$F$53</definedName>
    <definedName name="SC130350000_22">'EQM 2020-21 - 2022-23'!$F$83</definedName>
    <definedName name="SEL_DSBIndex">'#PARAM'!$G$77</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41" i="8205" l="1"/>
  <c r="Q45" i="8196" l="1"/>
  <c r="I45" i="8196"/>
  <c r="S44" i="8196"/>
  <c r="I44" i="8196"/>
  <c r="Q44" i="8196" s="1"/>
  <c r="Q41" i="8196"/>
  <c r="I41" i="8196"/>
  <c r="Q39" i="8196"/>
  <c r="I39" i="8196"/>
  <c r="Q38" i="8196"/>
  <c r="I38" i="8196"/>
  <c r="Q37" i="8196"/>
  <c r="I37" i="8196"/>
  <c r="Q36" i="8196"/>
  <c r="I36" i="8196"/>
  <c r="Q32" i="8196"/>
  <c r="I32" i="8196"/>
  <c r="S31" i="8196"/>
  <c r="I31" i="8196"/>
  <c r="Q31" i="8196" s="1"/>
  <c r="Q28" i="8196"/>
  <c r="I28" i="8196"/>
  <c r="Q26" i="8196"/>
  <c r="I26" i="8196"/>
  <c r="Q25" i="8196"/>
  <c r="I25" i="8196"/>
  <c r="Q24" i="8196"/>
  <c r="I24" i="8196"/>
  <c r="Q23" i="8196"/>
  <c r="I23" i="8196"/>
  <c r="R45" i="8205"/>
  <c r="J45" i="8205"/>
  <c r="T44" i="8205"/>
  <c r="J44" i="8205"/>
  <c r="R44" i="8205" s="1"/>
  <c r="R41" i="8205"/>
  <c r="R39" i="8205"/>
  <c r="J39" i="8205"/>
  <c r="R38" i="8205"/>
  <c r="J38" i="8205"/>
  <c r="R37" i="8205"/>
  <c r="J37" i="8205"/>
  <c r="R36" i="8205"/>
  <c r="J36" i="8205"/>
  <c r="R32" i="8205"/>
  <c r="J32" i="8205"/>
  <c r="T31" i="8205"/>
  <c r="J31" i="8205"/>
  <c r="R31" i="8205" s="1"/>
  <c r="R28" i="8205"/>
  <c r="J28" i="8205"/>
  <c r="R26" i="8205"/>
  <c r="J26" i="8205"/>
  <c r="R25" i="8205"/>
  <c r="J25" i="8205"/>
  <c r="R24" i="8205"/>
  <c r="J24" i="8205"/>
  <c r="R23" i="8205"/>
  <c r="J23" i="8205"/>
  <c r="H53" i="8205" l="1"/>
  <c r="E54" i="8196"/>
  <c r="H72" i="8205"/>
  <c r="H75" i="8205"/>
  <c r="H77" i="8205" s="1"/>
  <c r="E66" i="8196"/>
  <c r="E68" i="8196" s="1"/>
  <c r="E73" i="8196"/>
  <c r="E75" i="8196" s="1"/>
  <c r="E70" i="8196"/>
  <c r="H54" i="8205"/>
  <c r="H55" i="8205"/>
  <c r="H56" i="8205"/>
  <c r="H68" i="8205"/>
  <c r="H70" i="8205" s="1"/>
  <c r="E53" i="8196"/>
  <c r="E52" i="8196"/>
  <c r="H61" i="8205"/>
  <c r="H63" i="8205" s="1"/>
  <c r="E59" i="8196"/>
  <c r="E61" i="8196" s="1"/>
  <c r="E51" i="8196"/>
  <c r="G40" i="8196"/>
  <c r="G27" i="8196"/>
  <c r="C5" i="8205" l="1"/>
  <c r="C5" i="8198"/>
  <c r="N40" i="8205" l="1"/>
  <c r="H40" i="8205"/>
  <c r="F40" i="8205"/>
  <c r="N27" i="8205"/>
  <c r="H27" i="8205"/>
  <c r="F27" i="8205"/>
  <c r="J40" i="8205" l="1"/>
  <c r="R40" i="8205"/>
  <c r="J27" i="8205"/>
  <c r="R27" i="8205"/>
  <c r="H58" i="8205" l="1"/>
  <c r="H65" i="8205" s="1"/>
  <c r="G77" i="8197" l="1"/>
  <c r="E103" i="8198" l="1"/>
  <c r="E96" i="8198"/>
  <c r="E89" i="8198"/>
  <c r="E84" i="8198"/>
  <c r="E73" i="8198"/>
  <c r="E66" i="8198"/>
  <c r="E59" i="8198"/>
  <c r="E54" i="8198"/>
  <c r="E43" i="8198"/>
  <c r="E36" i="8198"/>
  <c r="E29" i="8198"/>
  <c r="E24" i="8198"/>
  <c r="M40" i="8196"/>
  <c r="M27" i="8196"/>
  <c r="E27" i="8196"/>
  <c r="E61" i="8198" l="1"/>
  <c r="E91" i="8198"/>
  <c r="E31" i="8198"/>
  <c r="I40" i="8196"/>
  <c r="Q40" i="8196"/>
  <c r="I27" i="8196"/>
  <c r="Q27" i="8196"/>
  <c r="C6" i="8196"/>
  <c r="C6" i="8198" l="1"/>
  <c r="C6" i="8205"/>
  <c r="E56" i="8196"/>
  <c r="E63" i="8196" s="1"/>
  <c r="E40" i="8196" l="1"/>
</calcChain>
</file>

<file path=xl/sharedStrings.xml><?xml version="1.0" encoding="utf-8"?>
<sst xmlns="http://schemas.openxmlformats.org/spreadsheetml/2006/main" count="627" uniqueCount="443">
  <si>
    <t>Élèves du conseil</t>
  </si>
  <si>
    <t>Col 2</t>
  </si>
  <si>
    <t>Col 3</t>
  </si>
  <si>
    <t>Col 4</t>
  </si>
  <si>
    <t>Col 5</t>
  </si>
  <si>
    <t>DSBNo</t>
  </si>
  <si>
    <t>DSBIndex</t>
  </si>
  <si>
    <t>Brdno</t>
  </si>
  <si>
    <t>DSBName</t>
  </si>
  <si>
    <t>London District Catholic School Board</t>
  </si>
  <si>
    <t xml:space="preserve">Nom du conseil </t>
  </si>
  <si>
    <t>Numéro du conseil</t>
  </si>
  <si>
    <t>EFFECTIF DE JOUR</t>
  </si>
  <si>
    <t>Élémentaire</t>
  </si>
  <si>
    <t>Maternelle</t>
  </si>
  <si>
    <t>Jardin d'enfants</t>
  </si>
  <si>
    <t>Secondaire</t>
  </si>
  <si>
    <t>Elémentaire</t>
  </si>
  <si>
    <t>Secondaire - Élèves de moins de 21 ans</t>
  </si>
  <si>
    <t>Nom du conseil</t>
  </si>
  <si>
    <t>Nom</t>
  </si>
  <si>
    <t>Board name / Nom du conseil</t>
  </si>
  <si>
    <t>Téléphone</t>
  </si>
  <si>
    <t xml:space="preserve">Courriel </t>
  </si>
  <si>
    <t>BOARD INDEX</t>
  </si>
  <si>
    <t>Col 6</t>
  </si>
  <si>
    <t>Col 7</t>
  </si>
  <si>
    <t>Col 8</t>
  </si>
  <si>
    <t>1.5.1</t>
  </si>
  <si>
    <t>1.12.1</t>
  </si>
  <si>
    <t xml:space="preserve"> </t>
  </si>
  <si>
    <t>Total de l'élémentaire (moins de 21 ans)</t>
  </si>
  <si>
    <t>Élémentaire (21 ans et plus)</t>
  </si>
  <si>
    <t>Crédits excédentaires : 9e à 12e année (moins de 21 ans)</t>
  </si>
  <si>
    <t>Études indépendantes</t>
  </si>
  <si>
    <t>Élémentaire - 21 ans et plus</t>
  </si>
  <si>
    <t>1re à 3e année</t>
  </si>
  <si>
    <t>4e à 8e année</t>
  </si>
  <si>
    <t>Total des écoles de jour</t>
  </si>
  <si>
    <t>Total des écoles de jour pour adultes</t>
  </si>
  <si>
    <t>EQM des études indépendantes</t>
  </si>
  <si>
    <t xml:space="preserve">Ministry of Education / Ministère de l'Éducation </t>
  </si>
  <si>
    <t>Entrez l'effectif équivalent temps plein (ETP) et l'effectif quotidien moyen (EQM) à deux décimales près.</t>
  </si>
  <si>
    <t>Entrez les données dans les cases blanches (les cases jaunes sont protégées)</t>
  </si>
  <si>
    <t>Entrez l'effectif quotidien moyen (EQM) à deux décimales près.</t>
  </si>
  <si>
    <t>S00306E_18</t>
  </si>
  <si>
    <t>S00307E_18</t>
  </si>
  <si>
    <t>S00308E_18</t>
  </si>
  <si>
    <t>S00309E_18</t>
  </si>
  <si>
    <t>S00137E_18</t>
  </si>
  <si>
    <t>S00156S_18</t>
  </si>
  <si>
    <t>S00159S_18</t>
  </si>
  <si>
    <t>S00162S_18</t>
  </si>
  <si>
    <t>S00165C_18</t>
  </si>
  <si>
    <t>S00408S_18</t>
  </si>
  <si>
    <t>S00409S_18</t>
  </si>
  <si>
    <t>S00406S_18</t>
  </si>
  <si>
    <t>S00355E_18</t>
  </si>
  <si>
    <t>S00184S_18</t>
  </si>
  <si>
    <t>S00187S_18</t>
  </si>
  <si>
    <t>S00190S_18</t>
  </si>
  <si>
    <t>Col1</t>
  </si>
  <si>
    <t>Col 1A</t>
  </si>
  <si>
    <t>Col 2A</t>
  </si>
  <si>
    <t>Col 3A</t>
  </si>
  <si>
    <t>Col 4A</t>
  </si>
  <si>
    <t>Col 5A</t>
  </si>
  <si>
    <t>Col 6A</t>
  </si>
  <si>
    <t>Col 7A</t>
  </si>
  <si>
    <t>Col 8A</t>
  </si>
  <si>
    <t xml:space="preserve">Élèves du conseil (art. 4 du Règl. de l'Ont. sur les subventions) : les élèves sont des élèves du conseil s'ils sont inscrits dans des écoles </t>
  </si>
  <si>
    <t>qui relèvent du conseil à l'exception :</t>
  </si>
  <si>
    <t>a) des élèves auxquels l'article 49 (6) de la Loi s'applique.</t>
  </si>
  <si>
    <t>b) des élèves dont les parents ou les tuteurs ne résident pas en Ontario.</t>
  </si>
  <si>
    <t>c) des élèves pour lesquels la Couronne du chef du Canada, une bande, un conseil de bande ou une administration scolaire paie des droits de scolarité.</t>
  </si>
  <si>
    <t xml:space="preserve">PRINCIPALE PERSONNE-RESSOURCE </t>
  </si>
  <si>
    <t>1re à  3e année</t>
  </si>
  <si>
    <t>4e à  8e année</t>
  </si>
  <si>
    <t>9e à  12e année (moins de 21 ans)</t>
  </si>
  <si>
    <t>9e à  12e année (21 ans et plus)</t>
  </si>
  <si>
    <t>9e à 12e année (moins de 21 ans)</t>
  </si>
  <si>
    <t>9e à 12e année (21 ans et plus)</t>
  </si>
  <si>
    <t>École élémentaire de jour</t>
  </si>
  <si>
    <t xml:space="preserve">EQM des écoles secondaires de jour </t>
  </si>
  <si>
    <t>Total de l'effectif quodidien moyen des écoles secondaires de jour</t>
  </si>
  <si>
    <t>École secondaire de jour - 9e à 12e année</t>
  </si>
  <si>
    <t xml:space="preserve">Total des crédits excédentaires des écoles secondaires de jour </t>
  </si>
  <si>
    <t>Secondaire - Élèves de 21 ans et plus</t>
  </si>
  <si>
    <t>Nombre d'élèves à temps plein</t>
  </si>
  <si>
    <t>Nombre d'élèves à temps partiel (Note 1)</t>
  </si>
  <si>
    <t>ETP temps plein (ordinaires)</t>
  </si>
  <si>
    <t>ETP des élèves à temps plein (crédits excédentaires)</t>
  </si>
  <si>
    <t>ETP des élèves à temps partiel (ordinaires)</t>
  </si>
  <si>
    <t>ETP des élèves à temps partiel (crédits excédentaires)</t>
  </si>
  <si>
    <t>Total des EPT (ordinaires)</t>
  </si>
  <si>
    <t>Total des ETP (crédits excédentaires)</t>
  </si>
  <si>
    <t>EQM</t>
  </si>
  <si>
    <t xml:space="preserve">École élémentaire de jour </t>
  </si>
  <si>
    <t>Total des crédits excédentaires des écoles secondaires de jour</t>
  </si>
  <si>
    <t>Dénombrement</t>
  </si>
  <si>
    <t>S00306E_19</t>
  </si>
  <si>
    <t>S00307E_19</t>
  </si>
  <si>
    <t>S00308E_19</t>
  </si>
  <si>
    <t>S00309E_19</t>
  </si>
  <si>
    <t>S00137E_19</t>
  </si>
  <si>
    <t>S00156S_19</t>
  </si>
  <si>
    <t>S00159S_19</t>
  </si>
  <si>
    <t>S00162S_19</t>
  </si>
  <si>
    <t>S00165C_19</t>
  </si>
  <si>
    <t>S00408S_19</t>
  </si>
  <si>
    <t>S00409S_19</t>
  </si>
  <si>
    <t>S00406S_19</t>
  </si>
  <si>
    <t>S00355E_19</t>
  </si>
  <si>
    <t>S00184S_19</t>
  </si>
  <si>
    <t>S00187S_19</t>
  </si>
  <si>
    <t>S00190S_19</t>
  </si>
  <si>
    <t>Total des ETP (ordinaires)</t>
  </si>
  <si>
    <t>Élèves du conseil (art. 4 du Règl. de l'Ont. sur les subventions) : les élèves sont des élèves du conseil s'ils sont inscrits dans des</t>
  </si>
  <si>
    <t xml:space="preserve"> écoles qui relèvent du conseil à l'exception :</t>
  </si>
  <si>
    <t>Équivalent temps plein (ETP)</t>
  </si>
  <si>
    <t>Effectif quotidien moyen 2020-2021</t>
  </si>
  <si>
    <t>Effectif quotidien moyen 2021-2022</t>
  </si>
  <si>
    <t>S00306E_21</t>
  </si>
  <si>
    <t>S00307E_21</t>
  </si>
  <si>
    <t>S00308E_21</t>
  </si>
  <si>
    <t>S00309E_21</t>
  </si>
  <si>
    <t>S00137E_21</t>
  </si>
  <si>
    <t>S00156S_21</t>
  </si>
  <si>
    <t>S00159S_21</t>
  </si>
  <si>
    <t>S00162S_21</t>
  </si>
  <si>
    <t>S00165C_21</t>
  </si>
  <si>
    <t>S00408S_21</t>
  </si>
  <si>
    <t>S00409S_21</t>
  </si>
  <si>
    <t>S00406S_21</t>
  </si>
  <si>
    <t>S00355E_21</t>
  </si>
  <si>
    <t>S00184S_21</t>
  </si>
  <si>
    <t>S00187S_21</t>
  </si>
  <si>
    <t>S00190S_21</t>
  </si>
  <si>
    <t>S00306E_20</t>
  </si>
  <si>
    <t>S00307E_20</t>
  </si>
  <si>
    <t>S00308E_20</t>
  </si>
  <si>
    <t>S00309E_20</t>
  </si>
  <si>
    <t>S00137E_20</t>
  </si>
  <si>
    <t>S00156S_20</t>
  </si>
  <si>
    <t>S00159S_20</t>
  </si>
  <si>
    <t>S00162S_20</t>
  </si>
  <si>
    <t>S00165C_20</t>
  </si>
  <si>
    <t>S00408S_20</t>
  </si>
  <si>
    <t>S00409S_20</t>
  </si>
  <si>
    <t>S00406S_20</t>
  </si>
  <si>
    <t>S00355E_20</t>
  </si>
  <si>
    <t>S00184S_20</t>
  </si>
  <si>
    <t>S00187S_20</t>
  </si>
  <si>
    <t>S00190S_20</t>
  </si>
  <si>
    <t>PRÉVISION DES EFFECTIFS POUR 2018-2019</t>
  </si>
  <si>
    <t>31 OCTOBRE 2018</t>
  </si>
  <si>
    <t>31 MARS 2019</t>
  </si>
  <si>
    <t>Effectif quotidien moyen 2018-19</t>
  </si>
  <si>
    <t>S00001E_18</t>
  </si>
  <si>
    <t>S00003E_18</t>
  </si>
  <si>
    <t>S00384E_18</t>
  </si>
  <si>
    <t>S00004E_18</t>
  </si>
  <si>
    <t>S00121E_18</t>
  </si>
  <si>
    <t>S00009E_18</t>
  </si>
  <si>
    <t>S00011E_18</t>
  </si>
  <si>
    <t>S00385E_18</t>
  </si>
  <si>
    <t>S00012E_18</t>
  </si>
  <si>
    <t>S00300E_18</t>
  </si>
  <si>
    <t>S00017E_18</t>
  </si>
  <si>
    <t>S00019E_18</t>
  </si>
  <si>
    <t>S00386E_18</t>
  </si>
  <si>
    <t>S00020E_18</t>
  </si>
  <si>
    <t>S00301E_18</t>
  </si>
  <si>
    <t>S00025E_18</t>
  </si>
  <si>
    <t>S00027E_18</t>
  </si>
  <si>
    <t>S00387E_18</t>
  </si>
  <si>
    <t>S00028E_18</t>
  </si>
  <si>
    <t>S00125E_18</t>
  </si>
  <si>
    <t>S00033E_18</t>
  </si>
  <si>
    <t>S00035E_18</t>
  </si>
  <si>
    <t>S00388E_18</t>
  </si>
  <si>
    <t>S00036E_18</t>
  </si>
  <si>
    <t>S00302E_18</t>
  </si>
  <si>
    <t>S00321E_18</t>
  </si>
  <si>
    <t>S00329E_18</t>
  </si>
  <si>
    <t>S00389E_18</t>
  </si>
  <si>
    <t>S00323E_18</t>
  </si>
  <si>
    <t>S00324E_18</t>
  </si>
  <si>
    <t>S00041S_18</t>
  </si>
  <si>
    <t>S00042S_18</t>
  </si>
  <si>
    <t>S00390S_18</t>
  </si>
  <si>
    <t>S00400S_18</t>
  </si>
  <si>
    <t>S00043S_18</t>
  </si>
  <si>
    <t>S00402S_18</t>
  </si>
  <si>
    <t>S00140S_18</t>
  </si>
  <si>
    <t>S00404S_18</t>
  </si>
  <si>
    <t>S00047S_18</t>
  </si>
  <si>
    <t>S00048S_18</t>
  </si>
  <si>
    <t>S00391S_18</t>
  </si>
  <si>
    <t>S00049S_18</t>
  </si>
  <si>
    <t>S00168S_18</t>
  </si>
  <si>
    <t>S00005E_18</t>
  </si>
  <si>
    <t>S00007E_18</t>
  </si>
  <si>
    <t>S00392E_18</t>
  </si>
  <si>
    <t>S00008E_18</t>
  </si>
  <si>
    <t>S00129E_18</t>
  </si>
  <si>
    <t>S00013E_18</t>
  </si>
  <si>
    <t>S00015E_18</t>
  </si>
  <si>
    <t>S00393E_18</t>
  </si>
  <si>
    <t>S00016E_18</t>
  </si>
  <si>
    <t>S00303E_18</t>
  </si>
  <si>
    <t>S00021E_18</t>
  </si>
  <si>
    <t>S00023E_18</t>
  </si>
  <si>
    <t>S00394E_18</t>
  </si>
  <si>
    <t>S00024E_18</t>
  </si>
  <si>
    <t>S00304E_18</t>
  </si>
  <si>
    <t>S00029E_18</t>
  </si>
  <si>
    <t>S00031E_18</t>
  </si>
  <si>
    <t>S00395E_18</t>
  </si>
  <si>
    <t>S00032E_18</t>
  </si>
  <si>
    <t>S00133E_18</t>
  </si>
  <si>
    <t>S00037E_18</t>
  </si>
  <si>
    <t>S00039E_18</t>
  </si>
  <si>
    <t>S00396E_18</t>
  </si>
  <si>
    <t>S00040E_18</t>
  </si>
  <si>
    <t>S00305E_18</t>
  </si>
  <si>
    <t>S00325E_18</t>
  </si>
  <si>
    <t>S00327E_18</t>
  </si>
  <si>
    <t>S00397E_18</t>
  </si>
  <si>
    <t>S00328E_18</t>
  </si>
  <si>
    <t>S00330E_18</t>
  </si>
  <si>
    <t>S00044S_18</t>
  </si>
  <si>
    <t>S00045S_18</t>
  </si>
  <si>
    <t>S00398S_18</t>
  </si>
  <si>
    <t>S00401S_18</t>
  </si>
  <si>
    <t>S00046S_18</t>
  </si>
  <si>
    <t>S00403S_18</t>
  </si>
  <si>
    <t>S00148S_18</t>
  </si>
  <si>
    <t>S00405S_18</t>
  </si>
  <si>
    <t>S00050S_18</t>
  </si>
  <si>
    <t>S00051S_18</t>
  </si>
  <si>
    <t>S00399S_18</t>
  </si>
  <si>
    <t>S00052S_18</t>
  </si>
  <si>
    <t>S00176S_18</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</si>
  <si>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</si>
  <si>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</si>
  <si>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</si>
  <si>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</si>
  <si>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</si>
  <si>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</si>
  <si>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</si>
  <si>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</si>
  <si>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</si>
  <si>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 l'Est ontarien</t>
  </si>
  <si>
    <t>Conseil scolaire de district catholique des Aurores boréales</t>
  </si>
  <si>
    <t>Conseil scolaire de district catholique des Grandes Rivières</t>
  </si>
  <si>
    <t>Conseil scolaire de district catholique du Centre-Est de l'Ontario</t>
  </si>
  <si>
    <t>Conseil scolaire de district catholique du Nouvel-Ontario</t>
  </si>
  <si>
    <t>Conseil scolaire de district catholique Franco-Nord</t>
  </si>
  <si>
    <t>Conseil scolaire catholique Providence</t>
  </si>
  <si>
    <t>Conseil des écoles publiques de l'Est de l'Ontario</t>
  </si>
  <si>
    <t>Conseil scolaire public du Grand Nord de l’Ontario</t>
  </si>
  <si>
    <t>Conseil scolaire de district du Nord-Est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</si>
  <si>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</si>
  <si>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</si>
  <si>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</si>
  <si>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</si>
  <si>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</si>
  <si>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</si>
  <si>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</si>
  <si>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</si>
  <si>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</si>
  <si>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</si>
  <si>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</si>
  <si>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</si>
  <si>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</si>
  <si>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</si>
  <si>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</si>
  <si>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</si>
  <si>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</si>
  <si>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</si>
  <si>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</si>
  <si>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</si>
  <si>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</si>
  <si>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</si>
  <si>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</si>
  <si>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</si>
  <si>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</si>
  <si>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</si>
  <si>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</si>
  <si>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</si>
  <si>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</si>
  <si>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</si>
  <si>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</si>
  <si>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</si>
  <si>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</si>
  <si>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</si>
  <si>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</si>
  <si>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</si>
  <si>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</si>
  <si>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</si>
  <si>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</si>
  <si>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</si>
  <si>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</si>
  <si>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</si>
  <si>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</si>
  <si>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</si>
  <si>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</si>
  <si>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</si>
  <si>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</si>
  <si>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</si>
  <si>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</si>
  <si>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</si>
  <si>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</si>
  <si>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</si>
  <si>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PRÉVISIONS DE L'EQM POUR 2020-2021 à 2022-2023</t>
  </si>
  <si>
    <t>Effectif quotidien moyen 2022-2023</t>
  </si>
  <si>
    <t>S00306E_22</t>
  </si>
  <si>
    <t>S00307E_22</t>
  </si>
  <si>
    <t>S00308E_22</t>
  </si>
  <si>
    <t>S00309E_22</t>
  </si>
  <si>
    <t>S00137E_22</t>
  </si>
  <si>
    <t>S00156S_22</t>
  </si>
  <si>
    <t>S00159S_22</t>
  </si>
  <si>
    <t>S00162S_22</t>
  </si>
  <si>
    <t>S00165C_22</t>
  </si>
  <si>
    <t>S00408S_22</t>
  </si>
  <si>
    <t>S00409S_22</t>
  </si>
  <si>
    <t>S00406S_22</t>
  </si>
  <si>
    <t>S00355E_22</t>
  </si>
  <si>
    <t>S00184S_22</t>
  </si>
  <si>
    <t>S00187S_22</t>
  </si>
  <si>
    <t>S00190S_22</t>
  </si>
  <si>
    <t>PRÉVISION DES EFFECTIFS POUR 2019-2020</t>
  </si>
  <si>
    <t>31 OCTOBRE 2019</t>
  </si>
  <si>
    <t>31 MARS 2020</t>
  </si>
  <si>
    <t>Effectif quotidien moyen 2019-20</t>
  </si>
  <si>
    <t>S00001E_19</t>
  </si>
  <si>
    <t>S00003E_19</t>
  </si>
  <si>
    <t>S00384E_19</t>
  </si>
  <si>
    <t>S00004E_19</t>
  </si>
  <si>
    <t>S00121E_19</t>
  </si>
  <si>
    <t>S00009E_19</t>
  </si>
  <si>
    <t>S00011E_19</t>
  </si>
  <si>
    <t>S00385E_19</t>
  </si>
  <si>
    <t>S00012E_19</t>
  </si>
  <si>
    <t>S00300E_19</t>
  </si>
  <si>
    <t>S00017E_19</t>
  </si>
  <si>
    <t>S00019E_19</t>
  </si>
  <si>
    <t>S00386E_19</t>
  </si>
  <si>
    <t>S00020E_19</t>
  </si>
  <si>
    <t>S00301E_19</t>
  </si>
  <si>
    <t>S00025E_19</t>
  </si>
  <si>
    <t>S00027E_19</t>
  </si>
  <si>
    <t>S00387E_19</t>
  </si>
  <si>
    <t>S00028E_19</t>
  </si>
  <si>
    <t>S00125E_19</t>
  </si>
  <si>
    <t>S00033E_19</t>
  </si>
  <si>
    <t>S00035E_19</t>
  </si>
  <si>
    <t>S00388E_19</t>
  </si>
  <si>
    <t>S00036E_19</t>
  </si>
  <si>
    <t>S00302E_19</t>
  </si>
  <si>
    <t>S00321E_19</t>
  </si>
  <si>
    <t>S00329E_19</t>
  </si>
  <si>
    <t>S00389E_19</t>
  </si>
  <si>
    <t>S00323E_19</t>
  </si>
  <si>
    <t>S00324E_19</t>
  </si>
  <si>
    <t>S00041S_19</t>
  </si>
  <si>
    <t>S00042S_19</t>
  </si>
  <si>
    <t>S00390S_19</t>
  </si>
  <si>
    <t>S00400S_19</t>
  </si>
  <si>
    <t>S00043S_19</t>
  </si>
  <si>
    <t>S00402S_19</t>
  </si>
  <si>
    <t>S00140S_19</t>
  </si>
  <si>
    <t>S00404S_19</t>
  </si>
  <si>
    <t>S00047S_19</t>
  </si>
  <si>
    <t>S00048S_19</t>
  </si>
  <si>
    <t>S00391S_19</t>
  </si>
  <si>
    <t>S00049S_19</t>
  </si>
  <si>
    <t>S00168S_19</t>
  </si>
  <si>
    <t>S00005E_19</t>
  </si>
  <si>
    <t>S00007E_19</t>
  </si>
  <si>
    <t>S00392E_19</t>
  </si>
  <si>
    <t>S00008E_19</t>
  </si>
  <si>
    <t>S00129E_19</t>
  </si>
  <si>
    <t>S00013E_19</t>
  </si>
  <si>
    <t>S00015E_19</t>
  </si>
  <si>
    <t>S00393E_19</t>
  </si>
  <si>
    <t>S00016E_19</t>
  </si>
  <si>
    <t>S00303E_19</t>
  </si>
  <si>
    <t>S00021E_19</t>
  </si>
  <si>
    <t>S00023E_19</t>
  </si>
  <si>
    <t>S00394E_19</t>
  </si>
  <si>
    <t>S00024E_19</t>
  </si>
  <si>
    <t>S00304E_19</t>
  </si>
  <si>
    <t>S00029E_19</t>
  </si>
  <si>
    <t>S00031E_19</t>
  </si>
  <si>
    <t>S00395E_19</t>
  </si>
  <si>
    <t>S00032E_19</t>
  </si>
  <si>
    <t>S00133E_19</t>
  </si>
  <si>
    <t>S00037E_19</t>
  </si>
  <si>
    <t>S00039E_19</t>
  </si>
  <si>
    <t>S00396E_19</t>
  </si>
  <si>
    <t>S00040E_19</t>
  </si>
  <si>
    <t>S00305E_19</t>
  </si>
  <si>
    <t>S00325E_19</t>
  </si>
  <si>
    <t>S00327E_19</t>
  </si>
  <si>
    <t>S00397E_19</t>
  </si>
  <si>
    <t>S00328E_19</t>
  </si>
  <si>
    <t>S00330E_19</t>
  </si>
  <si>
    <t>S00044S_19</t>
  </si>
  <si>
    <t>S00045S_19</t>
  </si>
  <si>
    <t>S00398S_19</t>
  </si>
  <si>
    <t>S00401S_19</t>
  </si>
  <si>
    <t>S00046S_19</t>
  </si>
  <si>
    <t>S00403S_19</t>
  </si>
  <si>
    <t>S00148S_19</t>
  </si>
  <si>
    <t>S00405S_19</t>
  </si>
  <si>
    <t>S00050S_19</t>
  </si>
  <si>
    <t>S00051S_19</t>
  </si>
  <si>
    <t>S00399S_19</t>
  </si>
  <si>
    <t>S00052S_19</t>
  </si>
  <si>
    <t>S00176S_19</t>
  </si>
  <si>
    <t>** Les effectifs de 2018-2019 devraient refléter les chiffres qui vont être présentés dans les Prévisions budgétaires révisées de 2018-2019.</t>
  </si>
  <si>
    <t>M00001_18</t>
  </si>
  <si>
    <t>M00002_18</t>
  </si>
  <si>
    <t>M00003_18</t>
  </si>
  <si>
    <t>2.4b</t>
  </si>
  <si>
    <t>SC130350000_18</t>
  </si>
  <si>
    <t>4.4b</t>
  </si>
  <si>
    <t>SC130350000_19</t>
  </si>
  <si>
    <t>3.5.1</t>
  </si>
  <si>
    <t>3.12.1</t>
  </si>
  <si>
    <t>5.4b</t>
  </si>
  <si>
    <t>SC130350000_20</t>
  </si>
  <si>
    <t>6.4b</t>
  </si>
  <si>
    <t>SC130350000_21</t>
  </si>
  <si>
    <t>7.4b</t>
  </si>
  <si>
    <t>SC130350000_22</t>
  </si>
  <si>
    <t>7e et 8e année</t>
  </si>
  <si>
    <t>Les titres de colonnes pour cette feuille de travail sont dans la rangée 3 dans les cellules à travers B3 inclusivement. Les cellules suivantes comprennent des commentaires : Aucun. Les bases de données couvrent les cellules A5 à F103. Il y a de l’information dans chaque cellule pour les colonnes A à F.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</si>
  <si>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3 dans les cellules à travers B3 inclusivement. Les cellules suivantes comprennent des commentaires : Aucun. Les bases de données couvrent les cellules A5 à T78. Il y a de l’information dans chaque cellule pour les colonnes A à T.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</si>
  <si>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3 dans les cellules à travers B3 inclusivement. Les cellules suivantes comprennent des commentaires : Aucun. Les bases de données couvrent les cellules A5 à S75. Il y a de l’information dans chaque cellule pour les colonnes A à S.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</si>
</sst>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
    <numFmt numFmtId="168" formatCode="0.0"/>
    <numFmt numFmtId="169" formatCode="00"/>
    <numFmt numFmtId="170" formatCode=";;;"/>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indexed="9"/>
      <name val="Arial"/>
      <family val="2"/>
    </font>
    <font>
      <b/>
      <sz val="10"/>
      <color indexed="9"/>
      <name val="Arial"/>
      <family val="2"/>
    </font>
    <font>
      <b/>
      <sz val="14"/>
      <name val="Arial"/>
      <family val="2"/>
    </font>
    <font>
      <b/>
      <sz val="10"/>
      <name val="Arial"/>
      <family val="2"/>
    </font>
    <font>
      <b/>
      <sz val="10"/>
      <name val="Arial"/>
      <family val="2"/>
    </font>
    <font>
      <b/>
      <sz val="12"/>
      <name val="Arial"/>
      <family val="2"/>
    </font>
    <font>
      <sz val="8"/>
      <name val="Arial"/>
      <family val="2"/>
    </font>
    <font>
      <sz val="10"/>
      <name val="Arial"/>
      <family val="2"/>
    </font>
    <font>
      <sz val="8"/>
      <name val="Arial"/>
      <family val="2"/>
    </font>
    <font>
      <b/>
      <sz val="14"/>
      <name val="Arial"/>
      <family val="2"/>
    </font>
    <font>
      <b/>
      <u/>
      <sz val="12"/>
      <name val="Arial"/>
      <family val="2"/>
    </font>
    <font>
      <b/>
      <u/>
      <sz val="14"/>
      <name val="Arial"/>
      <family val="2"/>
    </font>
    <font>
      <b/>
      <sz val="11"/>
      <color indexed="12"/>
      <name val="Arial"/>
      <family val="2"/>
    </font>
    <font>
      <b/>
      <i/>
      <sz val="11"/>
      <color indexed="12"/>
      <name val="Arial"/>
      <family val="2"/>
    </font>
    <font>
      <b/>
      <sz val="16"/>
      <name val="Arial"/>
      <family val="2"/>
    </font>
    <font>
      <b/>
      <i/>
      <sz val="10"/>
      <name val="Arial"/>
      <family val="2"/>
    </font>
    <font>
      <b/>
      <sz val="10"/>
      <color indexed="0"/>
      <name val="Tahoma"/>
      <family val="2"/>
    </font>
    <font>
      <b/>
      <sz val="10"/>
      <name val="Tahoma"/>
      <family val="2"/>
    </font>
    <font>
      <sz val="10"/>
      <color indexed="8"/>
      <name val="Arial"/>
      <family val="2"/>
    </font>
    <font>
      <sz val="11"/>
      <color indexed="8"/>
      <name val="Calibri"/>
      <family val="2"/>
    </font>
    <font>
      <sz val="11"/>
      <color indexed="9"/>
      <name val="Calibri"/>
      <family val="2"/>
    </font>
    <font>
      <b/>
      <sz val="11"/>
      <color indexed="8"/>
      <name val="Calibri"/>
      <family val="2"/>
    </font>
    <font>
      <b/>
      <sz val="18"/>
      <color indexed="62"/>
      <name val="Cambria"/>
      <family val="2"/>
    </font>
    <font>
      <sz val="10"/>
      <name val="Tahoma"/>
      <family val="2"/>
    </font>
    <font>
      <sz val="12"/>
      <name val="Arial"/>
      <family val="2"/>
    </font>
    <font>
      <b/>
      <sz val="12"/>
      <color indexed="9"/>
      <name val="Arial"/>
      <family val="2"/>
    </font>
    <font>
      <sz val="14"/>
      <name val="Arial"/>
      <family val="2"/>
    </font>
    <font>
      <b/>
      <sz val="14"/>
      <color indexed="12"/>
      <name val="Arial"/>
      <family val="2"/>
    </font>
    <font>
      <b/>
      <i/>
      <sz val="14"/>
      <color indexed="12"/>
      <name val="Arial"/>
      <family val="2"/>
    </font>
    <font>
      <b/>
      <sz val="12"/>
      <color rgb="FF002060"/>
      <name val="Arial"/>
      <family val="2"/>
    </font>
    <font>
      <b/>
      <sz val="14"/>
      <color rgb="FF002060"/>
      <name val="Arial"/>
      <family val="2"/>
    </font>
    <font>
      <sz val="12"/>
      <color rgb="FF002060"/>
      <name val="Arial"/>
      <family val="2"/>
    </font>
    <font>
      <u/>
      <sz val="10"/>
      <color theme="10"/>
      <name val="Arial"/>
      <family val="2"/>
    </font>
    <font>
      <u/>
      <sz val="12"/>
      <color theme="10"/>
      <name val="Arial"/>
      <family val="2"/>
    </font>
    <font>
      <b/>
      <sz val="11"/>
      <name val="Arial"/>
      <family val="2"/>
    </font>
  </fonts>
  <fills count="25">
    <fill>
      <patternFill patternType="none"/>
    </fill>
    <fill>
      <patternFill patternType="gray125"/>
    </fill>
    <fill>
      <patternFill patternType="solid">
        <fgColor indexed="32"/>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indexed="45"/>
      </patternFill>
    </fill>
    <fill>
      <patternFill patternType="solid">
        <fgColor indexed="49"/>
      </patternFill>
    </fill>
    <fill>
      <patternFill patternType="solid">
        <fgColor indexed="52"/>
      </patternFill>
    </fill>
    <fill>
      <patternFill patternType="solid">
        <fgColor indexed="40"/>
      </patternFill>
    </fill>
    <fill>
      <patternFill patternType="solid">
        <fgColor indexed="43"/>
      </patternFill>
    </fill>
    <fill>
      <patternFill patternType="solid">
        <fgColor indexed="24"/>
        <bgColor indexed="24"/>
      </patternFill>
    </fill>
    <fill>
      <patternFill patternType="solid">
        <fgColor indexed="31"/>
        <bgColor indexed="31"/>
      </patternFill>
    </fill>
    <fill>
      <patternFill patternType="solid">
        <fgColor indexed="44"/>
        <bgColor indexed="44"/>
      </patternFill>
    </fill>
    <fill>
      <patternFill patternType="solid">
        <fgColor indexed="22"/>
        <bgColor indexed="22"/>
      </patternFill>
    </fill>
    <fill>
      <patternFill patternType="solid">
        <fgColor indexed="55"/>
        <bgColor indexed="55"/>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840">
    <xf numFmtId="0" fontId="0" fillId="0" borderId="0"/>
    <xf numFmtId="166" fontId="5" fillId="0" borderId="0" applyFont="0" applyFill="0" applyBorder="0" applyAlignment="0" applyProtection="0"/>
    <xf numFmtId="167" fontId="6" fillId="2" borderId="1">
      <alignment horizontal="right" vertical="top"/>
    </xf>
    <xf numFmtId="169" fontId="7" fillId="2" borderId="1">
      <alignment horizontal="center" vertical="top"/>
    </xf>
    <xf numFmtId="0" fontId="8" fillId="3" borderId="0"/>
    <xf numFmtId="0" fontId="5" fillId="4" borderId="0" applyNumberFormat="0" applyFont="0" applyBorder="0" applyAlignment="0">
      <protection locked="0"/>
    </xf>
    <xf numFmtId="0" fontId="9" fillId="3" borderId="0" applyNumberFormat="0">
      <alignment horizontal="left" vertical="top"/>
    </xf>
    <xf numFmtId="0" fontId="10" fillId="3" borderId="0"/>
    <xf numFmtId="0" fontId="9" fillId="3" borderId="0">
      <alignment horizontal="right"/>
    </xf>
    <xf numFmtId="0" fontId="11" fillId="3" borderId="0">
      <alignment horizontal="left"/>
    </xf>
    <xf numFmtId="0" fontId="5" fillId="0" borderId="0"/>
    <xf numFmtId="0" fontId="9" fillId="3" borderId="0"/>
    <xf numFmtId="0" fontId="22" fillId="0" borderId="0"/>
    <xf numFmtId="0" fontId="23" fillId="12" borderId="0"/>
    <xf numFmtId="0" fontId="23" fillId="10" borderId="0"/>
    <xf numFmtId="0" fontId="23" fillId="9" borderId="0"/>
    <xf numFmtId="0" fontId="23" fillId="11" borderId="0"/>
    <xf numFmtId="9" fontId="5" fillId="0" borderId="0" applyFont="0" applyFill="0" applyBorder="0" applyAlignment="0" applyProtection="0"/>
    <xf numFmtId="0" fontId="23" fillId="13" borderId="0"/>
    <xf numFmtId="43" fontId="5"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5" fillId="14"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6" fillId="18"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6" fillId="17"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6" fillId="16"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66" fontId="5" fillId="0" borderId="0" applyProtection="0">
      <protection locked="0"/>
    </xf>
    <xf numFmtId="166" fontId="5" fillId="0" borderId="0" applyProtection="0">
      <protection locked="0"/>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8" fillId="3" borderId="0"/>
    <xf numFmtId="0" fontId="9" fillId="13" borderId="0"/>
    <xf numFmtId="0" fontId="9" fillId="3"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xf numFmtId="0" fontId="24" fillId="0" borderId="0">
      <alignment vertical="top"/>
    </xf>
    <xf numFmtId="0" fontId="24" fillId="0" borderId="0">
      <alignment vertical="top"/>
    </xf>
    <xf numFmtId="0" fontId="24" fillId="0" borderId="0">
      <alignment vertical="top"/>
    </xf>
    <xf numFmtId="43" fontId="5" fillId="0" borderId="0" applyFont="0" applyFill="0" applyBorder="0" applyAlignment="0" applyProtection="0"/>
    <xf numFmtId="0" fontId="29" fillId="0" borderId="0"/>
    <xf numFmtId="0" fontId="9" fillId="3" borderId="0"/>
    <xf numFmtId="0" fontId="4" fillId="0" borderId="0"/>
    <xf numFmtId="0" fontId="5" fillId="0" borderId="0"/>
    <xf numFmtId="166" fontId="5" fillId="0" borderId="0" applyFont="0" applyFill="0" applyBorder="0" applyAlignment="0" applyProtection="0"/>
    <xf numFmtId="0" fontId="5" fillId="4" borderId="0" applyNumberFormat="0" applyFont="0" applyBorder="0" applyAlignment="0">
      <protection locked="0"/>
    </xf>
    <xf numFmtId="9" fontId="5" fillId="0" borderId="0" applyFont="0" applyFill="0" applyBorder="0" applyAlignment="0" applyProtection="0"/>
    <xf numFmtId="0" fontId="38" fillId="0" borderId="0" applyNumberForma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340">
    <xf numFmtId="0" fontId="0" fillId="0" borderId="0" xfId="0"/>
    <xf numFmtId="0" fontId="0" fillId="3" borderId="0" xfId="0" applyFill="1" applyProtection="1"/>
    <xf numFmtId="0" fontId="0" fillId="3" borderId="0" xfId="0" applyFill="1" applyBorder="1" applyProtection="1"/>
    <xf numFmtId="0" fontId="0" fillId="3" borderId="0" xfId="0" applyFont="1" applyFill="1" applyAlignment="1" applyProtection="1"/>
    <xf numFmtId="0" fontId="9" fillId="3" borderId="0" xfId="0" applyFont="1" applyFill="1" applyAlignment="1" applyProtection="1">
      <alignment horizontal="left"/>
    </xf>
    <xf numFmtId="0" fontId="0" fillId="5" borderId="0" xfId="0" applyFill="1" applyProtection="1"/>
    <xf numFmtId="0" fontId="0" fillId="5" borderId="0" xfId="0" applyFont="1" applyFill="1" applyAlignment="1" applyProtection="1"/>
    <xf numFmtId="37" fontId="0" fillId="5" borderId="0" xfId="0" applyNumberFormat="1" applyFont="1" applyFill="1" applyAlignment="1" applyProtection="1"/>
    <xf numFmtId="0" fontId="0" fillId="5" borderId="0" xfId="0" applyFont="1" applyFill="1" applyBorder="1" applyAlignment="1" applyProtection="1"/>
    <xf numFmtId="0" fontId="0" fillId="3" borderId="0" xfId="0" applyFill="1" applyAlignment="1" applyProtection="1">
      <alignment vertical="center"/>
    </xf>
    <xf numFmtId="0" fontId="0" fillId="3" borderId="0" xfId="0" applyFill="1" applyAlignment="1" applyProtection="1">
      <alignment horizontal="center" vertical="center"/>
    </xf>
    <xf numFmtId="0" fontId="0" fillId="0" borderId="0" xfId="0" applyProtection="1"/>
    <xf numFmtId="0" fontId="9" fillId="5" borderId="0" xfId="0" applyFont="1" applyFill="1" applyAlignment="1" applyProtection="1">
      <alignment horizontal="left"/>
    </xf>
    <xf numFmtId="0" fontId="0" fillId="5" borderId="0" xfId="0" applyFill="1" applyAlignment="1" applyProtection="1"/>
    <xf numFmtId="0" fontId="5" fillId="3" borderId="0" xfId="0" applyFont="1" applyFill="1" applyAlignment="1" applyProtection="1">
      <alignment horizontal="left" indent="1"/>
    </xf>
    <xf numFmtId="0" fontId="9" fillId="3" borderId="0" xfId="10" applyFont="1" applyFill="1" applyAlignment="1" applyProtection="1">
      <alignment horizontal="left"/>
    </xf>
    <xf numFmtId="37" fontId="0" fillId="5" borderId="0" xfId="0" applyNumberFormat="1" applyFont="1" applyFill="1" applyBorder="1" applyAlignment="1" applyProtection="1"/>
    <xf numFmtId="0" fontId="0" fillId="7" borderId="0" xfId="0" applyFill="1" applyProtection="1"/>
    <xf numFmtId="0" fontId="0" fillId="0" borderId="0" xfId="0" applyAlignment="1" applyProtection="1">
      <alignment vertical="center"/>
    </xf>
    <xf numFmtId="0" fontId="5" fillId="0" borderId="0" xfId="0" applyFont="1" applyProtection="1"/>
    <xf numFmtId="39" fontId="13" fillId="0" borderId="1" xfId="0" applyNumberFormat="1" applyFont="1" applyFill="1" applyBorder="1" applyAlignment="1" applyProtection="1">
      <alignment vertical="center"/>
      <protection locked="0"/>
    </xf>
    <xf numFmtId="39" fontId="13" fillId="8" borderId="1" xfId="0" applyNumberFormat="1" applyFont="1" applyFill="1" applyBorder="1" applyAlignment="1" applyProtection="1">
      <alignment vertical="center"/>
      <protection locked="0"/>
    </xf>
    <xf numFmtId="4" fontId="10" fillId="0" borderId="0" xfId="0" applyNumberFormat="1" applyFont="1" applyAlignment="1" applyProtection="1">
      <alignment horizontal="center"/>
    </xf>
    <xf numFmtId="0" fontId="10" fillId="0" borderId="0" xfId="0" applyFont="1" applyAlignment="1" applyProtection="1"/>
    <xf numFmtId="4" fontId="10" fillId="0" borderId="0" xfId="0" applyNumberFormat="1" applyFont="1" applyAlignment="1" applyProtection="1">
      <alignment horizontal="right"/>
    </xf>
    <xf numFmtId="4" fontId="10" fillId="0" borderId="0" xfId="0" applyNumberFormat="1" applyFont="1" applyAlignment="1" applyProtection="1"/>
    <xf numFmtId="0" fontId="0" fillId="0" borderId="0" xfId="0" applyNumberFormat="1" applyAlignment="1" applyProtection="1">
      <alignment horizontal="center"/>
    </xf>
    <xf numFmtId="0" fontId="0" fillId="0" borderId="0" xfId="0" applyNumberFormat="1" applyProtection="1"/>
    <xf numFmtId="4" fontId="0" fillId="0" borderId="0" xfId="0" applyNumberFormat="1" applyProtection="1"/>
    <xf numFmtId="0" fontId="0" fillId="0" borderId="0" xfId="0" applyBorder="1" applyProtection="1"/>
    <xf numFmtId="0" fontId="20" fillId="0" borderId="10" xfId="0" applyFont="1" applyBorder="1" applyProtection="1"/>
    <xf numFmtId="0" fontId="20" fillId="0" borderId="11" xfId="0" applyFont="1" applyBorder="1" applyProtection="1"/>
    <xf numFmtId="4" fontId="5" fillId="0" borderId="0" xfId="0" applyNumberFormat="1" applyFont="1" applyProtection="1"/>
    <xf numFmtId="0" fontId="5" fillId="3" borderId="0" xfId="10" applyFill="1" applyProtection="1"/>
    <xf numFmtId="0" fontId="5" fillId="0" borderId="0" xfId="10" applyProtection="1"/>
    <xf numFmtId="0" fontId="5" fillId="3" borderId="0" xfId="10" applyFill="1" applyAlignment="1" applyProtection="1">
      <alignment vertical="center"/>
    </xf>
    <xf numFmtId="0" fontId="5" fillId="0" borderId="0" xfId="10" applyAlignment="1" applyProtection="1">
      <alignment vertical="center"/>
    </xf>
    <xf numFmtId="0" fontId="5" fillId="5" borderId="0" xfId="10" applyFont="1" applyFill="1" applyAlignment="1" applyProtection="1"/>
    <xf numFmtId="37" fontId="5" fillId="5" borderId="0" xfId="10" applyNumberFormat="1" applyFont="1" applyFill="1" applyAlignment="1" applyProtection="1"/>
    <xf numFmtId="0" fontId="5" fillId="5" borderId="0" xfId="10" applyFill="1" applyProtection="1"/>
    <xf numFmtId="0" fontId="5" fillId="5" borderId="0" xfId="10" applyFont="1" applyFill="1" applyBorder="1" applyAlignment="1" applyProtection="1"/>
    <xf numFmtId="0" fontId="5" fillId="3" borderId="0" xfId="10" applyFill="1" applyBorder="1" applyProtection="1"/>
    <xf numFmtId="37" fontId="5" fillId="5" borderId="0" xfId="10" applyNumberFormat="1" applyFont="1" applyFill="1" applyBorder="1" applyAlignment="1" applyProtection="1"/>
    <xf numFmtId="0" fontId="5" fillId="7" borderId="0" xfId="10" applyFill="1" applyProtection="1"/>
    <xf numFmtId="0" fontId="5" fillId="3" borderId="0" xfId="10" applyFill="1" applyAlignment="1" applyProtection="1">
      <alignment horizontal="center" vertical="center"/>
    </xf>
    <xf numFmtId="0" fontId="5" fillId="0" borderId="0" xfId="10" applyFont="1" applyProtection="1"/>
    <xf numFmtId="0" fontId="0" fillId="0" borderId="0" xfId="0" applyFill="1" applyProtection="1"/>
    <xf numFmtId="0" fontId="0" fillId="0" borderId="0" xfId="0" applyFill="1" applyAlignment="1" applyProtection="1">
      <alignment vertical="center"/>
    </xf>
    <xf numFmtId="0" fontId="8" fillId="0" borderId="1" xfId="5" applyNumberFormat="1" applyFont="1" applyFill="1" applyBorder="1" applyAlignment="1" applyProtection="1">
      <alignment horizontal="center"/>
      <protection locked="0"/>
    </xf>
    <xf numFmtId="37" fontId="30" fillId="0" borderId="1" xfId="5" applyNumberFormat="1" applyFont="1" applyFill="1" applyBorder="1" applyAlignment="1" applyProtection="1">
      <alignment vertical="center"/>
      <protection locked="0"/>
    </xf>
    <xf numFmtId="4" fontId="30" fillId="0" borderId="1" xfId="5" applyNumberFormat="1" applyFont="1" applyFill="1" applyBorder="1" applyAlignment="1" applyProtection="1">
      <alignment vertical="center"/>
      <protection locked="0"/>
    </xf>
    <xf numFmtId="4" fontId="30" fillId="0" borderId="4" xfId="0" applyNumberFormat="1" applyFont="1" applyFill="1" applyBorder="1" applyAlignment="1" applyProtection="1">
      <alignment vertical="center"/>
      <protection locked="0"/>
    </xf>
    <xf numFmtId="37" fontId="30" fillId="0" borderId="12" xfId="0" applyNumberFormat="1" applyFont="1" applyFill="1" applyBorder="1" applyAlignment="1" applyProtection="1">
      <alignment vertical="center"/>
      <protection locked="0"/>
    </xf>
    <xf numFmtId="3" fontId="30" fillId="0" borderId="12" xfId="0" applyNumberFormat="1" applyFont="1" applyFill="1" applyBorder="1" applyAlignment="1" applyProtection="1">
      <alignment vertical="center"/>
      <protection locked="0"/>
    </xf>
    <xf numFmtId="4" fontId="30" fillId="0" borderId="9" xfId="0" applyNumberFormat="1" applyFont="1" applyFill="1" applyBorder="1" applyAlignment="1" applyProtection="1">
      <alignment vertical="center"/>
      <protection locked="0"/>
    </xf>
    <xf numFmtId="4" fontId="30" fillId="0" borderId="1" xfId="0" applyNumberFormat="1" applyFont="1" applyFill="1" applyBorder="1" applyAlignment="1" applyProtection="1">
      <alignment vertical="center"/>
      <protection locked="0"/>
    </xf>
    <xf numFmtId="0" fontId="30" fillId="5" borderId="0" xfId="0" applyFont="1" applyFill="1" applyAlignment="1" applyProtection="1"/>
    <xf numFmtId="37" fontId="30" fillId="5" borderId="0" xfId="0" applyNumberFormat="1" applyFont="1" applyFill="1" applyAlignment="1" applyProtection="1"/>
    <xf numFmtId="0" fontId="30" fillId="5" borderId="0" xfId="0" applyFont="1" applyFill="1" applyProtection="1"/>
    <xf numFmtId="0" fontId="30" fillId="5" borderId="0" xfId="0" applyFont="1" applyFill="1" applyBorder="1" applyAlignment="1" applyProtection="1"/>
    <xf numFmtId="37" fontId="30" fillId="0" borderId="1" xfId="0" applyNumberFormat="1" applyFont="1" applyFill="1" applyBorder="1" applyAlignment="1" applyProtection="1">
      <alignment vertical="center"/>
      <protection locked="0"/>
    </xf>
    <xf numFmtId="3" fontId="30" fillId="0" borderId="1" xfId="0" applyNumberFormat="1" applyFont="1" applyFill="1" applyBorder="1" applyAlignment="1" applyProtection="1">
      <alignment vertical="center"/>
      <protection locked="0"/>
    </xf>
    <xf numFmtId="0" fontId="8" fillId="5" borderId="0" xfId="0" applyFont="1" applyFill="1" applyAlignment="1" applyProtection="1">
      <alignment horizontal="right"/>
    </xf>
    <xf numFmtId="0" fontId="32" fillId="5" borderId="0" xfId="0" applyFont="1" applyFill="1" applyAlignment="1" applyProtection="1"/>
    <xf numFmtId="37" fontId="32" fillId="5" borderId="0" xfId="0" applyNumberFormat="1" applyFont="1" applyFill="1" applyAlignment="1" applyProtection="1"/>
    <xf numFmtId="0" fontId="9" fillId="24" borderId="0" xfId="0" applyFont="1" applyFill="1" applyAlignment="1" applyProtection="1">
      <alignment horizontal="left"/>
    </xf>
    <xf numFmtId="0" fontId="0" fillId="24" borderId="0" xfId="0" applyFill="1" applyProtection="1"/>
    <xf numFmtId="0" fontId="10" fillId="24" borderId="0" xfId="0" applyFont="1" applyFill="1" applyAlignment="1" applyProtection="1">
      <alignment horizontal="left"/>
    </xf>
    <xf numFmtId="0" fontId="11" fillId="24" borderId="0" xfId="0" applyFont="1" applyFill="1" applyAlignment="1" applyProtection="1">
      <alignment horizontal="left"/>
    </xf>
    <xf numFmtId="0" fontId="0" fillId="24" borderId="0" xfId="0" applyFill="1" applyBorder="1" applyProtection="1"/>
    <xf numFmtId="0" fontId="18" fillId="24" borderId="0" xfId="0" applyFont="1" applyFill="1" applyAlignment="1" applyProtection="1">
      <alignment horizontal="left"/>
    </xf>
    <xf numFmtId="0" fontId="11" fillId="24" borderId="0" xfId="5" applyNumberFormat="1" applyFont="1" applyFill="1" applyBorder="1" applyAlignment="1" applyProtection="1"/>
    <xf numFmtId="1" fontId="11" fillId="24" borderId="1" xfId="5" applyNumberFormat="1" applyFont="1" applyFill="1" applyBorder="1" applyAlignment="1" applyProtection="1">
      <alignment horizontal="center"/>
    </xf>
    <xf numFmtId="1" fontId="11" fillId="24" borderId="0" xfId="5" applyNumberFormat="1" applyFont="1" applyFill="1" applyBorder="1" applyAlignment="1" applyProtection="1"/>
    <xf numFmtId="0" fontId="30" fillId="24" borderId="0" xfId="0" applyFont="1" applyFill="1" applyAlignment="1" applyProtection="1"/>
    <xf numFmtId="0" fontId="0" fillId="24" borderId="0" xfId="0" applyFill="1" applyAlignment="1" applyProtection="1"/>
    <xf numFmtId="0" fontId="9" fillId="24" borderId="0" xfId="10" applyFont="1" applyFill="1" applyAlignment="1" applyProtection="1">
      <alignment horizontal="left"/>
    </xf>
    <xf numFmtId="168" fontId="17" fillId="24" borderId="0" xfId="10" applyNumberFormat="1" applyFont="1" applyFill="1" applyProtection="1"/>
    <xf numFmtId="0" fontId="5" fillId="24" borderId="0" xfId="10" applyFont="1" applyFill="1" applyProtection="1"/>
    <xf numFmtId="0" fontId="5" fillId="24" borderId="0" xfId="10" applyFont="1" applyFill="1" applyAlignment="1" applyProtection="1"/>
    <xf numFmtId="0" fontId="11" fillId="24" borderId="0" xfId="0" applyFont="1" applyFill="1" applyProtection="1"/>
    <xf numFmtId="0" fontId="33" fillId="24" borderId="0" xfId="0" applyFont="1" applyFill="1" applyAlignment="1" applyProtection="1">
      <alignment horizontal="left"/>
    </xf>
    <xf numFmtId="0" fontId="32" fillId="24" borderId="0" xfId="0" applyFont="1" applyFill="1" applyBorder="1" applyProtection="1"/>
    <xf numFmtId="0" fontId="32" fillId="24" borderId="0" xfId="0" applyFont="1" applyFill="1" applyProtection="1"/>
    <xf numFmtId="0" fontId="8" fillId="24" borderId="0" xfId="5" applyNumberFormat="1" applyFont="1" applyFill="1" applyBorder="1" applyAlignment="1" applyProtection="1"/>
    <xf numFmtId="0" fontId="8" fillId="24" borderId="0" xfId="0" applyFont="1" applyFill="1" applyAlignment="1" applyProtection="1">
      <alignment horizontal="left"/>
    </xf>
    <xf numFmtId="1" fontId="8" fillId="24" borderId="0" xfId="5" applyNumberFormat="1" applyFont="1" applyFill="1" applyBorder="1" applyAlignment="1" applyProtection="1"/>
    <xf numFmtId="0" fontId="32" fillId="24" borderId="0" xfId="0" applyFont="1" applyFill="1" applyAlignment="1" applyProtection="1"/>
    <xf numFmtId="0" fontId="21" fillId="24" borderId="0" xfId="10" applyFont="1" applyFill="1" applyAlignment="1" applyProtection="1"/>
    <xf numFmtId="0" fontId="9" fillId="24" borderId="0" xfId="0" applyFont="1" applyFill="1" applyAlignment="1" applyProtection="1">
      <alignment horizontal="left" vertical="center"/>
    </xf>
    <xf numFmtId="0" fontId="0" fillId="24" borderId="0" xfId="0" applyFill="1" applyAlignment="1" applyProtection="1">
      <alignment vertical="center"/>
    </xf>
    <xf numFmtId="0" fontId="32" fillId="24" borderId="0" xfId="0" applyFont="1" applyFill="1" applyAlignment="1" applyProtection="1">
      <alignment vertical="center"/>
    </xf>
    <xf numFmtId="0" fontId="32" fillId="24" borderId="0" xfId="0" applyFont="1" applyFill="1" applyAlignment="1" applyProtection="1">
      <alignment horizontal="left" indent="1"/>
    </xf>
    <xf numFmtId="0" fontId="8" fillId="24" borderId="0" xfId="0" applyFont="1" applyFill="1" applyAlignment="1" applyProtection="1">
      <alignment horizontal="left" vertical="top"/>
    </xf>
    <xf numFmtId="0" fontId="32" fillId="24" borderId="0" xfId="0" applyFont="1" applyFill="1" applyAlignment="1" applyProtection="1">
      <alignment horizontal="left" vertical="top" indent="1"/>
    </xf>
    <xf numFmtId="0" fontId="8" fillId="24" borderId="0" xfId="0" applyFont="1" applyFill="1" applyBorder="1" applyAlignment="1" applyProtection="1">
      <alignment horizontal="left"/>
    </xf>
    <xf numFmtId="0" fontId="30" fillId="24" borderId="7" xfId="0" applyFont="1" applyFill="1" applyBorder="1" applyAlignment="1" applyProtection="1">
      <alignment horizontal="center"/>
    </xf>
    <xf numFmtId="0" fontId="30" fillId="24" borderId="3" xfId="0" applyFont="1" applyFill="1" applyBorder="1" applyAlignment="1" applyProtection="1">
      <alignment horizontal="center"/>
    </xf>
    <xf numFmtId="37" fontId="11" fillId="24" borderId="8" xfId="0" applyNumberFormat="1" applyFont="1" applyFill="1" applyBorder="1" applyAlignment="1" applyProtection="1">
      <alignment vertical="center" wrapText="1"/>
    </xf>
    <xf numFmtId="37" fontId="11" fillId="24" borderId="4" xfId="0" applyNumberFormat="1" applyFont="1" applyFill="1" applyBorder="1" applyAlignment="1" applyProtection="1">
      <alignment vertical="center" wrapText="1"/>
    </xf>
    <xf numFmtId="0" fontId="11" fillId="24" borderId="8" xfId="0" applyFont="1" applyFill="1" applyBorder="1" applyAlignment="1" applyProtection="1">
      <alignment vertical="center" wrapText="1"/>
    </xf>
    <xf numFmtId="0" fontId="11" fillId="24" borderId="4" xfId="0" applyFont="1" applyFill="1" applyBorder="1" applyAlignment="1" applyProtection="1">
      <alignment vertical="center" wrapText="1"/>
    </xf>
    <xf numFmtId="0" fontId="8" fillId="24" borderId="0" xfId="0" applyFont="1" applyFill="1" applyAlignment="1" applyProtection="1">
      <alignment horizontal="left" vertical="center"/>
    </xf>
    <xf numFmtId="2" fontId="8" fillId="24" borderId="0" xfId="0" applyNumberFormat="1" applyFont="1" applyFill="1" applyBorder="1" applyAlignment="1" applyProtection="1">
      <alignment horizontal="left"/>
    </xf>
    <xf numFmtId="0" fontId="8" fillId="24" borderId="0" xfId="0" applyFont="1" applyFill="1" applyAlignment="1" applyProtection="1">
      <alignment horizontal="right"/>
    </xf>
    <xf numFmtId="37" fontId="32" fillId="24" borderId="0" xfId="0" applyNumberFormat="1" applyFont="1" applyFill="1" applyAlignment="1" applyProtection="1"/>
    <xf numFmtId="39" fontId="32" fillId="24" borderId="0" xfId="0" applyNumberFormat="1" applyFont="1" applyFill="1" applyBorder="1" applyAlignment="1" applyProtection="1">
      <alignment horizontal="right"/>
    </xf>
    <xf numFmtId="0" fontId="0" fillId="24" borderId="0" xfId="0" applyFont="1" applyFill="1" applyBorder="1" applyAlignment="1" applyProtection="1"/>
    <xf numFmtId="37" fontId="0" fillId="24" borderId="0" xfId="0" applyNumberFormat="1" applyFont="1" applyFill="1" applyBorder="1" applyAlignment="1" applyProtection="1"/>
    <xf numFmtId="0" fontId="12" fillId="24" borderId="0" xfId="0" applyFont="1" applyFill="1" applyBorder="1" applyAlignment="1" applyProtection="1">
      <alignment vertical="top"/>
    </xf>
    <xf numFmtId="39" fontId="0" fillId="24" borderId="0" xfId="0" applyNumberFormat="1" applyFill="1" applyBorder="1" applyAlignment="1" applyProtection="1">
      <alignment horizontal="right"/>
    </xf>
    <xf numFmtId="0" fontId="12" fillId="24" borderId="0" xfId="0" applyFont="1" applyFill="1" applyBorder="1" applyAlignment="1" applyProtection="1"/>
    <xf numFmtId="4" fontId="30" fillId="24" borderId="2" xfId="0" applyNumberFormat="1" applyFont="1" applyFill="1" applyBorder="1" applyAlignment="1" applyProtection="1">
      <alignment vertical="center"/>
    </xf>
    <xf numFmtId="3" fontId="30" fillId="24" borderId="0" xfId="0" applyNumberFormat="1" applyFont="1" applyFill="1" applyBorder="1" applyAlignment="1" applyProtection="1">
      <alignment horizontal="right" vertical="center"/>
    </xf>
    <xf numFmtId="167" fontId="31" fillId="24" borderId="2" xfId="2" applyFont="1" applyFill="1" applyBorder="1" applyAlignment="1" applyProtection="1">
      <alignment horizontal="center" vertical="center"/>
    </xf>
    <xf numFmtId="37" fontId="30" fillId="24" borderId="2" xfId="0" applyNumberFormat="1" applyFont="1" applyFill="1" applyBorder="1" applyAlignment="1" applyProtection="1">
      <alignment vertical="center"/>
    </xf>
    <xf numFmtId="3" fontId="30" fillId="24" borderId="2" xfId="0" applyNumberFormat="1" applyFont="1" applyFill="1" applyBorder="1" applyAlignment="1" applyProtection="1">
      <alignment vertical="center"/>
    </xf>
    <xf numFmtId="0" fontId="30" fillId="24" borderId="0" xfId="0" applyFont="1" applyFill="1" applyBorder="1" applyAlignment="1" applyProtection="1">
      <alignment horizontal="center" vertical="center"/>
    </xf>
    <xf numFmtId="37" fontId="30" fillId="24" borderId="0" xfId="0" applyNumberFormat="1" applyFont="1" applyFill="1" applyBorder="1" applyAlignment="1" applyProtection="1">
      <alignment horizontal="right" vertical="center"/>
    </xf>
    <xf numFmtId="3" fontId="30" fillId="24" borderId="0" xfId="0" applyNumberFormat="1" applyFont="1" applyFill="1" applyBorder="1" applyAlignment="1" applyProtection="1">
      <alignment horizontal="center" vertical="center"/>
    </xf>
    <xf numFmtId="37" fontId="30" fillId="24" borderId="0" xfId="0" applyNumberFormat="1" applyFont="1" applyFill="1" applyBorder="1" applyAlignment="1" applyProtection="1">
      <alignment horizontal="center" vertical="center"/>
    </xf>
    <xf numFmtId="4" fontId="30" fillId="24" borderId="0" xfId="0" applyNumberFormat="1" applyFont="1" applyFill="1" applyBorder="1" applyAlignment="1" applyProtection="1">
      <alignment horizontal="right" vertical="center"/>
    </xf>
    <xf numFmtId="4" fontId="30" fillId="24" borderId="0" xfId="0" applyNumberFormat="1" applyFont="1" applyFill="1" applyBorder="1" applyAlignment="1" applyProtection="1">
      <alignment horizontal="center" vertical="center"/>
    </xf>
    <xf numFmtId="4" fontId="30" fillId="24" borderId="0" xfId="0" applyNumberFormat="1" applyFont="1" applyFill="1" applyBorder="1" applyAlignment="1" applyProtection="1">
      <alignment vertical="center"/>
    </xf>
    <xf numFmtId="0" fontId="17" fillId="24" borderId="0" xfId="0" applyFont="1" applyFill="1" applyAlignment="1" applyProtection="1">
      <alignment vertical="center"/>
    </xf>
    <xf numFmtId="0" fontId="8" fillId="24" borderId="0" xfId="0" applyFont="1" applyFill="1" applyAlignment="1" applyProtection="1">
      <alignment horizontal="left" vertical="top" indent="1"/>
    </xf>
    <xf numFmtId="0" fontId="8" fillId="24" borderId="0" xfId="0" applyFont="1" applyFill="1" applyAlignment="1" applyProtection="1"/>
    <xf numFmtId="0" fontId="17" fillId="24" borderId="0" xfId="0" applyFont="1" applyFill="1" applyBorder="1" applyAlignment="1" applyProtection="1"/>
    <xf numFmtId="0" fontId="14" fillId="24" borderId="0" xfId="0" applyFont="1" applyFill="1" applyBorder="1" applyAlignment="1" applyProtection="1">
      <alignment horizontal="center" wrapText="1"/>
    </xf>
    <xf numFmtId="167" fontId="31" fillId="24" borderId="2" xfId="2" applyFont="1" applyFill="1" applyBorder="1" applyProtection="1">
      <alignment horizontal="right" vertical="top"/>
    </xf>
    <xf numFmtId="167" fontId="6" fillId="24" borderId="2" xfId="2" applyFill="1" applyBorder="1" applyProtection="1">
      <alignment horizontal="right" vertical="top"/>
    </xf>
    <xf numFmtId="0" fontId="0" fillId="24" borderId="0" xfId="0" applyFont="1" applyFill="1" applyBorder="1" applyAlignment="1" applyProtection="1">
      <alignment horizontal="center"/>
    </xf>
    <xf numFmtId="167" fontId="31" fillId="24" borderId="7" xfId="2" applyFont="1" applyFill="1" applyBorder="1" applyProtection="1">
      <alignment horizontal="right" vertical="top"/>
    </xf>
    <xf numFmtId="39" fontId="5" fillId="24" borderId="7" xfId="5" applyNumberFormat="1" applyFill="1" applyBorder="1" applyAlignment="1" applyProtection="1"/>
    <xf numFmtId="0" fontId="12" fillId="24" borderId="0" xfId="0" applyFont="1" applyFill="1" applyAlignment="1" applyProtection="1"/>
    <xf numFmtId="0" fontId="30" fillId="24" borderId="0" xfId="0" applyFont="1" applyFill="1" applyAlignment="1" applyProtection="1">
      <alignment horizontal="center" vertical="center"/>
    </xf>
    <xf numFmtId="0" fontId="0" fillId="24" borderId="0" xfId="0" applyFont="1" applyFill="1" applyAlignment="1" applyProtection="1"/>
    <xf numFmtId="0" fontId="11" fillId="24" borderId="1" xfId="0" applyFont="1" applyFill="1" applyBorder="1" applyAlignment="1" applyProtection="1">
      <alignment horizontal="center"/>
    </xf>
    <xf numFmtId="0" fontId="11" fillId="24" borderId="1" xfId="0" applyFont="1" applyFill="1" applyBorder="1" applyAlignment="1" applyProtection="1">
      <alignment horizontal="center" wrapText="1"/>
    </xf>
    <xf numFmtId="167" fontId="36" fillId="24" borderId="1" xfId="2" applyFont="1" applyFill="1" applyBorder="1" applyAlignment="1" applyProtection="1">
      <alignment horizontal="center" vertical="center"/>
    </xf>
    <xf numFmtId="167" fontId="35" fillId="24" borderId="12" xfId="2" applyFont="1" applyFill="1" applyBorder="1" applyAlignment="1" applyProtection="1">
      <alignment horizontal="center" vertical="center"/>
    </xf>
    <xf numFmtId="0" fontId="5" fillId="24" borderId="0" xfId="10" applyFill="1" applyBorder="1" applyProtection="1"/>
    <xf numFmtId="0" fontId="18" fillId="24" borderId="0" xfId="10" applyFont="1" applyFill="1" applyAlignment="1" applyProtection="1">
      <alignment horizontal="left"/>
    </xf>
    <xf numFmtId="0" fontId="5" fillId="24" borderId="0" xfId="10" applyFill="1" applyAlignment="1" applyProtection="1"/>
    <xf numFmtId="0" fontId="30" fillId="24" borderId="0" xfId="10" applyFont="1" applyFill="1" applyAlignment="1" applyProtection="1"/>
    <xf numFmtId="0" fontId="11" fillId="5" borderId="0" xfId="10" applyFont="1" applyFill="1" applyAlignment="1" applyProtection="1">
      <alignment horizontal="right"/>
    </xf>
    <xf numFmtId="0" fontId="30" fillId="5" borderId="0" xfId="10" applyFont="1" applyFill="1" applyAlignment="1" applyProtection="1"/>
    <xf numFmtId="4" fontId="30" fillId="0" borderId="4" xfId="10" applyNumberFormat="1" applyFont="1" applyFill="1" applyBorder="1" applyAlignment="1" applyProtection="1">
      <alignment vertical="center"/>
      <protection locked="0"/>
    </xf>
    <xf numFmtId="37" fontId="30" fillId="0" borderId="12" xfId="10" applyNumberFormat="1" applyFont="1" applyFill="1" applyBorder="1" applyAlignment="1" applyProtection="1">
      <alignment vertical="center"/>
      <protection locked="0"/>
    </xf>
    <xf numFmtId="3" fontId="30" fillId="0" borderId="12" xfId="10" applyNumberFormat="1" applyFont="1" applyFill="1" applyBorder="1" applyAlignment="1" applyProtection="1">
      <alignment vertical="center"/>
      <protection locked="0"/>
    </xf>
    <xf numFmtId="4" fontId="30" fillId="0" borderId="9" xfId="10" applyNumberFormat="1" applyFont="1" applyFill="1" applyBorder="1" applyAlignment="1" applyProtection="1">
      <alignment vertical="center"/>
      <protection locked="0"/>
    </xf>
    <xf numFmtId="4" fontId="30" fillId="0" borderId="1" xfId="10" applyNumberFormat="1" applyFont="1" applyFill="1" applyBorder="1" applyAlignment="1" applyProtection="1">
      <alignment vertical="center"/>
      <protection locked="0"/>
    </xf>
    <xf numFmtId="37" fontId="30" fillId="5" borderId="0" xfId="10" applyNumberFormat="1" applyFont="1" applyFill="1" applyAlignment="1" applyProtection="1"/>
    <xf numFmtId="0" fontId="30" fillId="5" borderId="0" xfId="10" applyFont="1" applyFill="1" applyProtection="1"/>
    <xf numFmtId="0" fontId="30" fillId="5" borderId="0" xfId="10" applyFont="1" applyFill="1" applyBorder="1" applyAlignment="1" applyProtection="1"/>
    <xf numFmtId="37" fontId="30" fillId="0" borderId="1" xfId="10" applyNumberFormat="1" applyFont="1" applyFill="1" applyBorder="1" applyAlignment="1" applyProtection="1">
      <alignment vertical="center"/>
      <protection locked="0"/>
    </xf>
    <xf numFmtId="3" fontId="30" fillId="0" borderId="1" xfId="10" applyNumberFormat="1" applyFont="1" applyFill="1" applyBorder="1" applyAlignment="1" applyProtection="1">
      <alignment vertical="center"/>
      <protection locked="0"/>
    </xf>
    <xf numFmtId="0" fontId="11" fillId="24" borderId="0" xfId="10" applyFont="1" applyFill="1" applyAlignment="1" applyProtection="1">
      <alignment horizontal="left" vertical="center"/>
    </xf>
    <xf numFmtId="0" fontId="11" fillId="24" borderId="0" xfId="10" applyFont="1" applyFill="1" applyAlignment="1" applyProtection="1">
      <alignment horizontal="left" vertical="top"/>
    </xf>
    <xf numFmtId="0" fontId="30" fillId="24" borderId="0" xfId="10" applyFont="1" applyFill="1" applyAlignment="1" applyProtection="1">
      <alignment horizontal="left" vertical="top" indent="1"/>
    </xf>
    <xf numFmtId="0" fontId="11" fillId="24" borderId="0" xfId="10" applyFont="1" applyFill="1" applyBorder="1" applyAlignment="1" applyProtection="1">
      <alignment horizontal="left"/>
    </xf>
    <xf numFmtId="2" fontId="11" fillId="24" borderId="0" xfId="10" applyNumberFormat="1" applyFont="1" applyFill="1" applyAlignment="1" applyProtection="1">
      <alignment horizontal="left"/>
    </xf>
    <xf numFmtId="2" fontId="11" fillId="24" borderId="0" xfId="10" applyNumberFormat="1" applyFont="1" applyFill="1" applyAlignment="1" applyProtection="1">
      <alignment horizontal="left" vertical="top"/>
    </xf>
    <xf numFmtId="2" fontId="11" fillId="24" borderId="0" xfId="10" applyNumberFormat="1" applyFont="1" applyFill="1" applyBorder="1" applyAlignment="1" applyProtection="1">
      <alignment horizontal="left"/>
    </xf>
    <xf numFmtId="0" fontId="11" fillId="24" borderId="0" xfId="10" applyFont="1" applyFill="1" applyAlignment="1" applyProtection="1">
      <alignment horizontal="right"/>
    </xf>
    <xf numFmtId="0" fontId="30" fillId="24" borderId="0" xfId="10" applyFont="1" applyFill="1" applyBorder="1" applyAlignment="1" applyProtection="1"/>
    <xf numFmtId="0" fontId="30" fillId="24" borderId="0" xfId="10" applyFont="1" applyFill="1" applyAlignment="1" applyProtection="1">
      <alignment horizontal="left" vertical="top"/>
    </xf>
    <xf numFmtId="0" fontId="16" fillId="24" borderId="0" xfId="10" applyFont="1" applyFill="1" applyAlignment="1" applyProtection="1">
      <alignment vertical="center"/>
    </xf>
    <xf numFmtId="0" fontId="11" fillId="24" borderId="0" xfId="10" applyFont="1" applyFill="1" applyAlignment="1" applyProtection="1">
      <alignment horizontal="left" vertical="top" indent="1"/>
    </xf>
    <xf numFmtId="0" fontId="11" fillId="24" borderId="0" xfId="10" applyFont="1" applyFill="1" applyAlignment="1" applyProtection="1"/>
    <xf numFmtId="0" fontId="16" fillId="24" borderId="0" xfId="10" applyFont="1" applyFill="1" applyAlignment="1" applyProtection="1"/>
    <xf numFmtId="0" fontId="30" fillId="24" borderId="0" xfId="10" applyFont="1" applyFill="1" applyProtection="1"/>
    <xf numFmtId="0" fontId="11" fillId="24" borderId="0" xfId="10" applyFont="1" applyFill="1" applyAlignment="1" applyProtection="1">
      <alignment horizontal="left" indent="1"/>
    </xf>
    <xf numFmtId="0" fontId="11" fillId="24" borderId="0" xfId="10" applyFont="1" applyFill="1" applyProtection="1"/>
    <xf numFmtId="0" fontId="5" fillId="24" borderId="0" xfId="10" applyFont="1" applyFill="1" applyAlignment="1" applyProtection="1">
      <alignment horizontal="left" indent="1"/>
    </xf>
    <xf numFmtId="0" fontId="5" fillId="24" borderId="0" xfId="10" applyFill="1" applyAlignment="1" applyProtection="1">
      <alignment vertical="center"/>
    </xf>
    <xf numFmtId="37" fontId="5" fillId="24" borderId="0" xfId="10" applyNumberFormat="1" applyFill="1" applyBorder="1" applyAlignment="1" applyProtection="1">
      <alignment horizontal="right"/>
    </xf>
    <xf numFmtId="37" fontId="5" fillId="24" borderId="0" xfId="10" applyNumberFormat="1" applyFont="1" applyFill="1" applyAlignment="1" applyProtection="1"/>
    <xf numFmtId="39" fontId="5" fillId="24" borderId="0" xfId="10" applyNumberFormat="1" applyFill="1" applyBorder="1" applyAlignment="1" applyProtection="1">
      <alignment horizontal="right"/>
    </xf>
    <xf numFmtId="0" fontId="5" fillId="24" borderId="0" xfId="10" applyFill="1" applyBorder="1" applyAlignment="1" applyProtection="1">
      <alignment horizontal="center"/>
    </xf>
    <xf numFmtId="0" fontId="5" fillId="24" borderId="0" xfId="10" applyFont="1" applyFill="1" applyAlignment="1" applyProtection="1">
      <alignment horizontal="right"/>
    </xf>
    <xf numFmtId="39" fontId="5" fillId="24" borderId="0" xfId="5" applyNumberFormat="1" applyFont="1" applyFill="1" applyBorder="1" applyAlignment="1" applyProtection="1"/>
    <xf numFmtId="0" fontId="12" fillId="24" borderId="0" xfId="10" applyFont="1" applyFill="1" applyAlignment="1" applyProtection="1"/>
    <xf numFmtId="37" fontId="30" fillId="24" borderId="2" xfId="10" applyNumberFormat="1" applyFont="1" applyFill="1" applyBorder="1" applyAlignment="1" applyProtection="1">
      <alignment vertical="center"/>
    </xf>
    <xf numFmtId="3" fontId="30" fillId="24" borderId="2" xfId="10" applyNumberFormat="1" applyFont="1" applyFill="1" applyBorder="1" applyAlignment="1" applyProtection="1">
      <alignment vertical="center"/>
    </xf>
    <xf numFmtId="4" fontId="30" fillId="24" borderId="2" xfId="10" applyNumberFormat="1" applyFont="1" applyFill="1" applyBorder="1" applyAlignment="1" applyProtection="1">
      <alignment vertical="center"/>
    </xf>
    <xf numFmtId="0" fontId="30" fillId="24" borderId="0" xfId="10" applyFont="1" applyFill="1" applyBorder="1" applyAlignment="1" applyProtection="1">
      <alignment horizontal="center" vertical="center"/>
    </xf>
    <xf numFmtId="37" fontId="30" fillId="24" borderId="0" xfId="10" applyNumberFormat="1" applyFont="1" applyFill="1" applyBorder="1" applyAlignment="1" applyProtection="1">
      <alignment horizontal="right" vertical="center"/>
    </xf>
    <xf numFmtId="3" fontId="30" fillId="24" borderId="0" xfId="10" applyNumberFormat="1" applyFont="1" applyFill="1" applyBorder="1" applyAlignment="1" applyProtection="1">
      <alignment horizontal="center" vertical="center"/>
    </xf>
    <xf numFmtId="3" fontId="30" fillId="24" borderId="0" xfId="10" applyNumberFormat="1" applyFont="1" applyFill="1" applyBorder="1" applyAlignment="1" applyProtection="1">
      <alignment horizontal="right" vertical="center"/>
    </xf>
    <xf numFmtId="37" fontId="30" fillId="24" borderId="0" xfId="10" applyNumberFormat="1" applyFont="1" applyFill="1" applyBorder="1" applyAlignment="1" applyProtection="1">
      <alignment horizontal="center" vertical="center"/>
    </xf>
    <xf numFmtId="4" fontId="30" fillId="24" borderId="0" xfId="10" applyNumberFormat="1" applyFont="1" applyFill="1" applyBorder="1" applyAlignment="1" applyProtection="1">
      <alignment horizontal="right" vertical="center"/>
    </xf>
    <xf numFmtId="4" fontId="30" fillId="24" borderId="0" xfId="10" applyNumberFormat="1" applyFont="1" applyFill="1" applyBorder="1" applyAlignment="1" applyProtection="1">
      <alignment horizontal="center" vertical="center"/>
    </xf>
    <xf numFmtId="4" fontId="30" fillId="24" borderId="0" xfId="10" applyNumberFormat="1" applyFont="1" applyFill="1" applyBorder="1" applyAlignment="1" applyProtection="1">
      <alignment vertical="center"/>
    </xf>
    <xf numFmtId="37" fontId="11" fillId="24" borderId="8" xfId="10" applyNumberFormat="1" applyFont="1" applyFill="1" applyBorder="1" applyAlignment="1" applyProtection="1">
      <alignment vertical="center" wrapText="1"/>
    </xf>
    <xf numFmtId="37" fontId="11" fillId="24" borderId="4" xfId="10" applyNumberFormat="1" applyFont="1" applyFill="1" applyBorder="1" applyAlignment="1" applyProtection="1">
      <alignment vertical="center" wrapText="1"/>
    </xf>
    <xf numFmtId="0" fontId="11" fillId="24" borderId="8" xfId="10" applyFont="1" applyFill="1" applyBorder="1" applyAlignment="1" applyProtection="1">
      <alignment vertical="center" wrapText="1"/>
    </xf>
    <xf numFmtId="0" fontId="11" fillId="24" borderId="4" xfId="10" applyFont="1" applyFill="1" applyBorder="1" applyAlignment="1" applyProtection="1">
      <alignment vertical="center" wrapText="1"/>
    </xf>
    <xf numFmtId="0" fontId="5" fillId="24" borderId="0" xfId="10" applyFont="1" applyFill="1" applyBorder="1" applyAlignment="1" applyProtection="1"/>
    <xf numFmtId="37" fontId="5" fillId="24" borderId="0" xfId="10" applyNumberFormat="1" applyFont="1" applyFill="1" applyBorder="1" applyAlignment="1" applyProtection="1"/>
    <xf numFmtId="0" fontId="12" fillId="24" borderId="0" xfId="10" applyFont="1" applyFill="1" applyBorder="1" applyAlignment="1" applyProtection="1">
      <alignment vertical="top"/>
    </xf>
    <xf numFmtId="0" fontId="12" fillId="24" borderId="0" xfId="10" applyFont="1" applyFill="1" applyBorder="1" applyAlignment="1" applyProtection="1"/>
    <xf numFmtId="0" fontId="12" fillId="24" borderId="0" xfId="10" applyFont="1" applyFill="1" applyBorder="1" applyAlignment="1" applyProtection="1">
      <alignment horizontal="center" wrapText="1"/>
    </xf>
    <xf numFmtId="0" fontId="5" fillId="24" borderId="0" xfId="10" applyFont="1" applyFill="1" applyBorder="1" applyAlignment="1" applyProtection="1">
      <alignment horizontal="center"/>
    </xf>
    <xf numFmtId="167" fontId="6" fillId="24" borderId="7" xfId="2" applyFill="1" applyBorder="1" applyProtection="1">
      <alignment horizontal="right" vertical="top"/>
    </xf>
    <xf numFmtId="0" fontId="5" fillId="24" borderId="0" xfId="10" applyFill="1" applyAlignment="1" applyProtection="1">
      <alignment horizontal="center" vertical="center"/>
    </xf>
    <xf numFmtId="39" fontId="30" fillId="24" borderId="12" xfId="5" applyNumberFormat="1" applyFont="1" applyFill="1" applyBorder="1" applyAlignment="1" applyProtection="1">
      <alignment vertical="center"/>
    </xf>
    <xf numFmtId="39" fontId="30" fillId="24" borderId="7" xfId="5" applyNumberFormat="1" applyFont="1" applyFill="1" applyBorder="1" applyAlignment="1" applyProtection="1"/>
    <xf numFmtId="39" fontId="30" fillId="0" borderId="1" xfId="10" applyNumberFormat="1" applyFont="1" applyFill="1" applyBorder="1" applyAlignment="1" applyProtection="1">
      <alignment vertical="center"/>
      <protection locked="0"/>
    </xf>
    <xf numFmtId="0" fontId="30" fillId="24" borderId="0" xfId="10" applyFont="1" applyFill="1" applyAlignment="1" applyProtection="1">
      <alignment horizontal="center" vertical="center"/>
    </xf>
    <xf numFmtId="0" fontId="30" fillId="24" borderId="0" xfId="10" applyFont="1" applyFill="1" applyAlignment="1" applyProtection="1">
      <alignment vertical="center"/>
    </xf>
    <xf numFmtId="0" fontId="37" fillId="24" borderId="0" xfId="10" applyFont="1" applyFill="1" applyAlignment="1" applyProtection="1">
      <alignment horizontal="center" vertical="center"/>
    </xf>
    <xf numFmtId="39" fontId="30" fillId="8" borderId="1" xfId="10" applyNumberFormat="1" applyFont="1" applyFill="1" applyBorder="1" applyAlignment="1" applyProtection="1">
      <alignment vertical="center"/>
      <protection locked="0"/>
    </xf>
    <xf numFmtId="2" fontId="11" fillId="24" borderId="0" xfId="0" applyNumberFormat="1" applyFont="1" applyFill="1" applyAlignment="1" applyProtection="1">
      <alignment horizontal="left"/>
    </xf>
    <xf numFmtId="0" fontId="30" fillId="24" borderId="0" xfId="0" applyFont="1" applyFill="1" applyAlignment="1" applyProtection="1">
      <alignment horizontal="left" indent="1"/>
    </xf>
    <xf numFmtId="0" fontId="30" fillId="24" borderId="0" xfId="0" applyFont="1" applyFill="1" applyProtection="1"/>
    <xf numFmtId="0" fontId="11" fillId="24" borderId="0" xfId="0" applyFont="1" applyFill="1" applyAlignment="1" applyProtection="1"/>
    <xf numFmtId="0" fontId="11" fillId="24" borderId="0" xfId="0" applyFont="1" applyFill="1" applyAlignment="1" applyProtection="1">
      <alignment horizontal="left" vertical="top" indent="1"/>
    </xf>
    <xf numFmtId="2" fontId="11" fillId="24" borderId="0" xfId="0" applyNumberFormat="1" applyFont="1" applyFill="1" applyAlignment="1" applyProtection="1">
      <alignment horizontal="left" vertical="top"/>
    </xf>
    <xf numFmtId="0" fontId="30" fillId="24" borderId="0" xfId="0" applyFont="1" applyFill="1" applyAlignment="1" applyProtection="1">
      <alignment horizontal="left" vertical="top" indent="1"/>
    </xf>
    <xf numFmtId="0" fontId="11" fillId="24" borderId="0" xfId="0" applyFont="1" applyFill="1" applyAlignment="1" applyProtection="1">
      <alignment horizontal="left" vertical="top"/>
    </xf>
    <xf numFmtId="0" fontId="30" fillId="24" borderId="0" xfId="0" applyFont="1" applyFill="1" applyBorder="1" applyAlignment="1" applyProtection="1"/>
    <xf numFmtId="0" fontId="11" fillId="24" borderId="1" xfId="5" applyNumberFormat="1" applyFont="1" applyFill="1" applyBorder="1" applyAlignment="1" applyProtection="1">
      <alignment horizontal="center"/>
    </xf>
    <xf numFmtId="168" fontId="9" fillId="24" borderId="0" xfId="0" applyNumberFormat="1" applyFont="1" applyFill="1" applyProtection="1"/>
    <xf numFmtId="168" fontId="8" fillId="24" borderId="0" xfId="0" applyNumberFormat="1" applyFont="1" applyFill="1" applyAlignment="1" applyProtection="1">
      <alignment vertical="center"/>
    </xf>
    <xf numFmtId="0" fontId="0" fillId="24" borderId="0" xfId="0" applyFont="1" applyFill="1" applyBorder="1" applyAlignment="1" applyProtection="1">
      <alignment vertical="center"/>
    </xf>
    <xf numFmtId="0" fontId="15" fillId="24" borderId="0" xfId="0" applyFont="1" applyFill="1" applyAlignment="1" applyProtection="1">
      <alignment horizontal="left" vertical="center"/>
    </xf>
    <xf numFmtId="0" fontId="30" fillId="24" borderId="0" xfId="0" applyFont="1" applyFill="1" applyAlignment="1" applyProtection="1">
      <alignment horizontal="right"/>
    </xf>
    <xf numFmtId="0" fontId="5" fillId="24" borderId="0" xfId="0" applyFont="1" applyFill="1" applyAlignment="1" applyProtection="1">
      <alignment horizontal="left" vertical="top" indent="1"/>
    </xf>
    <xf numFmtId="0" fontId="0" fillId="24" borderId="0" xfId="0" applyFill="1" applyAlignment="1" applyProtection="1">
      <alignment horizontal="center" vertical="center"/>
    </xf>
    <xf numFmtId="39" fontId="30" fillId="0" borderId="1" xfId="5" applyNumberFormat="1" applyFont="1" applyFill="1" applyBorder="1" applyAlignment="1" applyProtection="1">
      <alignment vertical="center"/>
      <protection locked="0"/>
    </xf>
    <xf numFmtId="39" fontId="30" fillId="0" borderId="1" xfId="0" applyNumberFormat="1" applyFont="1" applyFill="1" applyBorder="1" applyAlignment="1" applyProtection="1">
      <alignment vertical="center"/>
      <protection locked="0"/>
    </xf>
    <xf numFmtId="0" fontId="30" fillId="24" borderId="0" xfId="0" applyFont="1" applyFill="1" applyAlignment="1" applyProtection="1">
      <alignment vertical="center"/>
    </xf>
    <xf numFmtId="39" fontId="30" fillId="8" borderId="1" xfId="0" applyNumberFormat="1" applyFont="1" applyFill="1" applyBorder="1" applyAlignment="1" applyProtection="1">
      <alignment vertical="center"/>
      <protection locked="0"/>
    </xf>
    <xf numFmtId="0" fontId="11" fillId="24" borderId="8" xfId="0" applyFont="1" applyFill="1" applyBorder="1" applyAlignment="1" applyProtection="1">
      <alignment horizontal="center" wrapText="1"/>
    </xf>
    <xf numFmtId="0" fontId="10" fillId="24" borderId="6" xfId="0" applyFont="1" applyFill="1" applyBorder="1" applyAlignment="1" applyProtection="1">
      <alignment wrapText="1"/>
    </xf>
    <xf numFmtId="0" fontId="10" fillId="24" borderId="7" xfId="0" applyFont="1" applyFill="1" applyBorder="1" applyAlignment="1" applyProtection="1"/>
    <xf numFmtId="0" fontId="10" fillId="24" borderId="8" xfId="0" applyFont="1" applyFill="1" applyBorder="1" applyAlignment="1" applyProtection="1">
      <alignment horizontal="center" wrapText="1"/>
    </xf>
    <xf numFmtId="167" fontId="35" fillId="24" borderId="2" xfId="2" applyFont="1" applyFill="1" applyBorder="1" applyProtection="1">
      <alignment horizontal="right" vertical="top"/>
    </xf>
    <xf numFmtId="167" fontId="35" fillId="24" borderId="7" xfId="2" applyFont="1" applyFill="1" applyBorder="1" applyProtection="1">
      <alignment horizontal="right" vertical="top"/>
    </xf>
    <xf numFmtId="0" fontId="37" fillId="24" borderId="0" xfId="0" applyFont="1" applyFill="1" applyAlignment="1" applyProtection="1"/>
    <xf numFmtId="0" fontId="37" fillId="24" borderId="0" xfId="0" applyFont="1" applyFill="1" applyAlignment="1" applyProtection="1">
      <alignment horizontal="center" vertical="center"/>
    </xf>
    <xf numFmtId="0" fontId="11" fillId="24" borderId="13" xfId="5" applyNumberFormat="1" applyFont="1" applyFill="1" applyBorder="1" applyAlignment="1" applyProtection="1"/>
    <xf numFmtId="1" fontId="11" fillId="24" borderId="13" xfId="5" applyNumberFormat="1" applyFont="1" applyFill="1" applyBorder="1" applyAlignment="1" applyProtection="1"/>
    <xf numFmtId="0" fontId="11" fillId="24" borderId="8" xfId="0" applyFont="1" applyFill="1" applyBorder="1" applyAlignment="1" applyProtection="1">
      <alignment vertical="center"/>
    </xf>
    <xf numFmtId="0" fontId="11" fillId="24" borderId="4" xfId="0" applyFont="1" applyFill="1" applyBorder="1" applyAlignment="1" applyProtection="1">
      <alignment vertical="center"/>
    </xf>
    <xf numFmtId="0" fontId="11" fillId="24" borderId="3" xfId="0" applyFont="1" applyFill="1" applyBorder="1" applyAlignment="1" applyProtection="1">
      <alignment vertical="center" wrapText="1"/>
    </xf>
    <xf numFmtId="0" fontId="11" fillId="24" borderId="8" xfId="10" applyFont="1" applyFill="1" applyBorder="1" applyAlignment="1" applyProtection="1">
      <alignment vertical="center"/>
    </xf>
    <xf numFmtId="0" fontId="11" fillId="24" borderId="4" xfId="10" applyFont="1" applyFill="1" applyBorder="1" applyAlignment="1" applyProtection="1">
      <alignment vertical="center"/>
    </xf>
    <xf numFmtId="0" fontId="5" fillId="24" borderId="0" xfId="10" applyFill="1" applyBorder="1" applyAlignment="1" applyProtection="1">
      <alignment wrapText="1"/>
    </xf>
    <xf numFmtId="168" fontId="20" fillId="24" borderId="0" xfId="0" applyNumberFormat="1" applyFont="1" applyFill="1" applyAlignment="1" applyProtection="1">
      <alignment vertical="top"/>
    </xf>
    <xf numFmtId="37" fontId="30" fillId="0" borderId="8" xfId="5" applyNumberFormat="1" applyFont="1" applyFill="1" applyBorder="1" applyAlignment="1" applyProtection="1">
      <alignment horizontal="left" vertical="center"/>
      <protection locked="0"/>
    </xf>
    <xf numFmtId="37" fontId="39" fillId="0" borderId="8" xfId="1834" applyNumberFormat="1" applyFont="1" applyFill="1" applyBorder="1" applyAlignment="1" applyProtection="1">
      <alignment horizontal="left" vertical="center"/>
      <protection locked="0"/>
    </xf>
    <xf numFmtId="0" fontId="8" fillId="24" borderId="0" xfId="10" applyFont="1" applyFill="1" applyAlignment="1" applyProtection="1">
      <alignment horizontal="left"/>
    </xf>
    <xf numFmtId="0" fontId="9" fillId="24" borderId="1" xfId="10" applyFont="1" applyFill="1" applyBorder="1" applyAlignment="1" applyProtection="1">
      <alignment horizontal="center" wrapText="1"/>
    </xf>
    <xf numFmtId="0" fontId="9" fillId="24" borderId="1" xfId="10" applyFont="1" applyFill="1" applyBorder="1" applyAlignment="1" applyProtection="1">
      <alignment horizontal="center"/>
    </xf>
    <xf numFmtId="0" fontId="8" fillId="24" borderId="0" xfId="10" applyFont="1" applyFill="1" applyAlignment="1" applyProtection="1"/>
    <xf numFmtId="0" fontId="17" fillId="24" borderId="0" xfId="10" applyFont="1" applyFill="1" applyBorder="1" applyAlignment="1" applyProtection="1"/>
    <xf numFmtId="0" fontId="17" fillId="24" borderId="0" xfId="10" applyFont="1" applyFill="1" applyAlignment="1" applyProtection="1">
      <alignment vertical="center"/>
    </xf>
    <xf numFmtId="0" fontId="11" fillId="24" borderId="0" xfId="10" applyFont="1" applyFill="1" applyBorder="1" applyAlignment="1" applyProtection="1">
      <alignment horizontal="center"/>
    </xf>
    <xf numFmtId="37" fontId="40" fillId="24" borderId="4" xfId="0" applyNumberFormat="1" applyFont="1" applyFill="1" applyBorder="1" applyAlignment="1" applyProtection="1">
      <alignment horizontal="center" vertical="center" wrapText="1"/>
    </xf>
    <xf numFmtId="37" fontId="11" fillId="24" borderId="4" xfId="0" applyNumberFormat="1" applyFont="1" applyFill="1" applyBorder="1" applyAlignment="1" applyProtection="1">
      <alignment horizontal="center" vertical="center" wrapText="1"/>
    </xf>
    <xf numFmtId="0" fontId="40" fillId="24" borderId="4" xfId="0" applyFont="1" applyFill="1" applyBorder="1" applyAlignment="1" applyProtection="1">
      <alignment vertical="center" wrapText="1"/>
    </xf>
    <xf numFmtId="0" fontId="11" fillId="24" borderId="0" xfId="0" applyFont="1" applyFill="1" applyAlignment="1" applyProtection="1">
      <alignment horizontal="center"/>
    </xf>
    <xf numFmtId="167" fontId="35" fillId="24" borderId="1" xfId="2" applyFont="1" applyFill="1" applyBorder="1" applyAlignment="1" applyProtection="1">
      <alignment horizontal="center" vertical="center"/>
    </xf>
    <xf numFmtId="0" fontId="5" fillId="24" borderId="0" xfId="10" applyFill="1" applyProtection="1"/>
    <xf numFmtId="167" fontId="6" fillId="24" borderId="0" xfId="2" applyFill="1" applyBorder="1" applyProtection="1">
      <alignment horizontal="right" vertical="top"/>
    </xf>
    <xf numFmtId="39" fontId="5" fillId="24" borderId="0" xfId="5" applyNumberFormat="1" applyFill="1" applyBorder="1" applyAlignment="1" applyProtection="1"/>
    <xf numFmtId="39" fontId="5" fillId="24" borderId="0" xfId="5" applyNumberFormat="1" applyFont="1" applyFill="1" applyBorder="1" applyAlignment="1" applyProtection="1">
      <alignment vertical="center"/>
    </xf>
    <xf numFmtId="0" fontId="11" fillId="24" borderId="0" xfId="10" applyFont="1" applyFill="1" applyAlignment="1" applyProtection="1">
      <alignment horizontal="left"/>
    </xf>
    <xf numFmtId="167" fontId="35" fillId="24" borderId="1" xfId="2" applyFont="1" applyFill="1" applyAlignment="1" applyProtection="1">
      <alignment horizontal="center" vertical="center"/>
    </xf>
    <xf numFmtId="0" fontId="30" fillId="24" borderId="0" xfId="10" applyFont="1" applyFill="1" applyAlignment="1" applyProtection="1">
      <alignment horizontal="left" indent="1"/>
    </xf>
    <xf numFmtId="0" fontId="30" fillId="24" borderId="0" xfId="10" applyFont="1" applyFill="1" applyAlignment="1" applyProtection="1">
      <alignment horizontal="left"/>
    </xf>
    <xf numFmtId="168" fontId="8" fillId="24" borderId="0" xfId="0" applyNumberFormat="1" applyFont="1" applyFill="1" applyAlignment="1" applyProtection="1">
      <alignment vertical="top"/>
    </xf>
    <xf numFmtId="0" fontId="34" fillId="24" borderId="0" xfId="0" applyFont="1" applyFill="1" applyAlignment="1" applyProtection="1">
      <alignment horizontal="left"/>
    </xf>
    <xf numFmtId="37" fontId="5" fillId="24" borderId="13" xfId="5" applyNumberFormat="1" applyFont="1" applyFill="1" applyBorder="1" applyAlignment="1" applyProtection="1">
      <alignment vertical="center"/>
    </xf>
    <xf numFmtId="37" fontId="5" fillId="24" borderId="0" xfId="5" applyNumberFormat="1" applyFont="1" applyFill="1" applyBorder="1" applyAlignment="1" applyProtection="1">
      <alignment vertical="center"/>
    </xf>
    <xf numFmtId="37" fontId="5" fillId="24" borderId="13" xfId="5" applyNumberFormat="1" applyFont="1" applyFill="1" applyBorder="1" applyAlignment="1" applyProtection="1">
      <alignment horizontal="left" vertical="center"/>
    </xf>
    <xf numFmtId="37" fontId="5" fillId="24" borderId="0" xfId="5" applyNumberFormat="1" applyFont="1" applyFill="1" applyBorder="1" applyAlignment="1" applyProtection="1">
      <alignment horizontal="left" vertical="center"/>
    </xf>
    <xf numFmtId="168" fontId="17" fillId="24" borderId="0" xfId="0" applyNumberFormat="1" applyFont="1" applyFill="1" applyProtection="1"/>
    <xf numFmtId="0" fontId="11" fillId="24" borderId="8" xfId="0" applyFont="1" applyFill="1" applyBorder="1" applyAlignment="1" applyProtection="1"/>
    <xf numFmtId="0" fontId="11" fillId="24" borderId="3" xfId="0" applyFont="1" applyFill="1" applyBorder="1" applyAlignment="1" applyProtection="1"/>
    <xf numFmtId="0" fontId="11" fillId="24" borderId="4" xfId="0" applyFont="1" applyFill="1" applyBorder="1" applyAlignment="1" applyProtection="1"/>
    <xf numFmtId="0" fontId="15" fillId="24" borderId="0" xfId="0" applyFont="1" applyFill="1" applyAlignment="1" applyProtection="1">
      <alignment horizontal="left"/>
    </xf>
    <xf numFmtId="168" fontId="8" fillId="24" borderId="0" xfId="0" applyNumberFormat="1" applyFont="1" applyFill="1" applyProtection="1"/>
    <xf numFmtId="166" fontId="8" fillId="24" borderId="0" xfId="1" quotePrefix="1" applyFont="1" applyFill="1" applyAlignment="1" applyProtection="1">
      <alignment vertical="center"/>
    </xf>
    <xf numFmtId="166" fontId="8" fillId="24" borderId="0" xfId="1" applyFont="1" applyFill="1" applyAlignment="1" applyProtection="1">
      <alignment vertical="center"/>
    </xf>
    <xf numFmtId="0" fontId="30" fillId="6" borderId="2" xfId="0" applyFont="1" applyFill="1" applyBorder="1" applyProtection="1"/>
    <xf numFmtId="0" fontId="30" fillId="6" borderId="9" xfId="0" applyFont="1" applyFill="1" applyBorder="1" applyProtection="1"/>
    <xf numFmtId="0" fontId="30" fillId="6" borderId="0" xfId="0" applyFont="1" applyFill="1" applyBorder="1" applyProtection="1"/>
    <xf numFmtId="0" fontId="30" fillId="6" borderId="5" xfId="0" applyFont="1" applyFill="1" applyBorder="1" applyProtection="1"/>
    <xf numFmtId="0" fontId="30" fillId="24" borderId="2" xfId="0" applyFont="1" applyFill="1" applyBorder="1" applyProtection="1"/>
    <xf numFmtId="166" fontId="8" fillId="24" borderId="0" xfId="1" applyFont="1" applyFill="1" applyAlignment="1" applyProtection="1"/>
    <xf numFmtId="0" fontId="30" fillId="24" borderId="7" xfId="0" applyFont="1" applyFill="1" applyBorder="1" applyProtection="1"/>
    <xf numFmtId="0" fontId="30" fillId="24" borderId="6" xfId="0" applyFont="1" applyFill="1" applyBorder="1" applyProtection="1"/>
    <xf numFmtId="166" fontId="8" fillId="24" borderId="0" xfId="1" quotePrefix="1" applyFont="1" applyFill="1" applyAlignment="1" applyProtection="1">
      <alignment horizontal="left" vertical="center"/>
    </xf>
    <xf numFmtId="168" fontId="9" fillId="24" borderId="0" xfId="10" applyNumberFormat="1" applyFont="1" applyFill="1" applyProtection="1"/>
    <xf numFmtId="168" fontId="8" fillId="24" borderId="0" xfId="10" applyNumberFormat="1" applyFont="1" applyFill="1" applyAlignment="1" applyProtection="1">
      <alignment vertical="top"/>
    </xf>
    <xf numFmtId="0" fontId="19" fillId="24" borderId="0" xfId="10" applyFont="1" applyFill="1" applyAlignment="1" applyProtection="1">
      <alignment horizontal="left"/>
    </xf>
    <xf numFmtId="168" fontId="16" fillId="24" borderId="0" xfId="10" applyNumberFormat="1" applyFont="1" applyFill="1" applyProtection="1"/>
    <xf numFmtId="0" fontId="11" fillId="24" borderId="8" xfId="10" applyFont="1" applyFill="1" applyBorder="1" applyAlignment="1" applyProtection="1"/>
    <xf numFmtId="0" fontId="11" fillId="24" borderId="3" xfId="10" applyFont="1" applyFill="1" applyBorder="1" applyAlignment="1" applyProtection="1"/>
    <xf numFmtId="0" fontId="11" fillId="24" borderId="4" xfId="10" applyFont="1" applyFill="1" applyBorder="1" applyAlignment="1" applyProtection="1"/>
    <xf numFmtId="168" fontId="8" fillId="24" borderId="0" xfId="10" applyNumberFormat="1" applyFont="1" applyFill="1" applyProtection="1"/>
    <xf numFmtId="168" fontId="11" fillId="24" borderId="0" xfId="10" applyNumberFormat="1" applyFont="1" applyFill="1" applyProtection="1"/>
    <xf numFmtId="166" fontId="11" fillId="24" borderId="0" xfId="1" quotePrefix="1" applyFont="1" applyFill="1" applyAlignment="1" applyProtection="1">
      <alignment vertical="center"/>
    </xf>
    <xf numFmtId="166" fontId="11" fillId="24" borderId="0" xfId="1" applyFont="1" applyFill="1" applyAlignment="1" applyProtection="1">
      <alignment vertical="center"/>
    </xf>
    <xf numFmtId="0" fontId="30" fillId="6" borderId="2" xfId="10" applyFont="1" applyFill="1" applyBorder="1" applyProtection="1"/>
    <xf numFmtId="0" fontId="30" fillId="6" borderId="9" xfId="10" applyFont="1" applyFill="1" applyBorder="1" applyProtection="1"/>
    <xf numFmtId="0" fontId="30" fillId="6" borderId="0" xfId="10" applyFont="1" applyFill="1" applyBorder="1" applyProtection="1"/>
    <xf numFmtId="0" fontId="30" fillId="6" borderId="5" xfId="10" applyFont="1" applyFill="1" applyBorder="1" applyProtection="1"/>
    <xf numFmtId="0" fontId="30" fillId="24" borderId="2" xfId="10" applyFont="1" applyFill="1" applyBorder="1" applyProtection="1"/>
    <xf numFmtId="166" fontId="11" fillId="24" borderId="0" xfId="1" applyFont="1" applyFill="1" applyAlignment="1" applyProtection="1"/>
    <xf numFmtId="0" fontId="30" fillId="24" borderId="7" xfId="10" applyFont="1" applyFill="1" applyBorder="1" applyProtection="1"/>
    <xf numFmtId="0" fontId="30" fillId="24" borderId="6" xfId="10" applyFont="1" applyFill="1" applyBorder="1" applyProtection="1"/>
    <xf numFmtId="166" fontId="11" fillId="24" borderId="0" xfId="1" quotePrefix="1" applyFont="1" applyFill="1" applyAlignment="1" applyProtection="1">
      <alignment horizontal="left" vertical="center"/>
    </xf>
    <xf numFmtId="1" fontId="11" fillId="24" borderId="1" xfId="5" applyNumberFormat="1" applyFont="1" applyFill="1" applyBorder="1" applyAlignment="1" applyProtection="1">
      <alignment horizontal="center"/>
      <protection hidden="1"/>
    </xf>
    <xf numFmtId="4" fontId="30" fillId="24" borderId="4" xfId="0" applyNumberFormat="1" applyFont="1" applyFill="1" applyBorder="1" applyAlignment="1" applyProtection="1">
      <alignment vertical="center"/>
      <protection hidden="1"/>
    </xf>
    <xf numFmtId="4" fontId="30" fillId="24" borderId="9" xfId="0" applyNumberFormat="1" applyFont="1" applyFill="1" applyBorder="1" applyAlignment="1" applyProtection="1">
      <alignment vertical="center"/>
      <protection hidden="1"/>
    </xf>
    <xf numFmtId="4" fontId="30" fillId="24" borderId="3" xfId="0" applyNumberFormat="1" applyFont="1" applyFill="1" applyBorder="1" applyAlignment="1" applyProtection="1">
      <alignment vertical="center"/>
      <protection hidden="1"/>
    </xf>
    <xf numFmtId="39" fontId="13" fillId="24" borderId="1" xfId="5" applyNumberFormat="1" applyFont="1" applyFill="1" applyBorder="1" applyAlignment="1" applyProtection="1">
      <alignment vertical="center"/>
      <protection hidden="1"/>
    </xf>
    <xf numFmtId="39" fontId="5" fillId="24" borderId="1" xfId="5" applyNumberFormat="1" applyFont="1" applyFill="1" applyBorder="1" applyAlignment="1" applyProtection="1">
      <alignment vertical="center"/>
      <protection hidden="1"/>
    </xf>
    <xf numFmtId="39" fontId="13" fillId="24" borderId="12" xfId="5" applyNumberFormat="1" applyFont="1" applyFill="1" applyBorder="1" applyAlignment="1" applyProtection="1">
      <alignment vertical="center"/>
      <protection hidden="1"/>
    </xf>
    <xf numFmtId="39" fontId="13" fillId="24" borderId="1" xfId="0" applyNumberFormat="1" applyFont="1" applyFill="1" applyBorder="1" applyAlignment="1" applyProtection="1">
      <alignment vertical="center"/>
      <protection hidden="1"/>
    </xf>
    <xf numFmtId="39" fontId="13" fillId="24" borderId="4" xfId="0" applyNumberFormat="1" applyFont="1" applyFill="1" applyBorder="1" applyAlignment="1" applyProtection="1">
      <alignment vertical="center"/>
      <protection hidden="1"/>
    </xf>
    <xf numFmtId="39" fontId="0" fillId="24" borderId="1" xfId="0" applyNumberFormat="1" applyFill="1" applyBorder="1" applyAlignment="1" applyProtection="1">
      <alignment vertical="center"/>
      <protection hidden="1"/>
    </xf>
    <xf numFmtId="0" fontId="11" fillId="24" borderId="1" xfId="5" applyNumberFormat="1" applyFont="1" applyFill="1" applyBorder="1" applyAlignment="1" applyProtection="1">
      <alignment horizontal="center"/>
      <protection hidden="1"/>
    </xf>
    <xf numFmtId="4" fontId="30" fillId="24" borderId="4" xfId="10" applyNumberFormat="1" applyFont="1" applyFill="1" applyBorder="1" applyAlignment="1" applyProtection="1">
      <alignment vertical="center"/>
      <protection hidden="1"/>
    </xf>
    <xf numFmtId="4" fontId="30" fillId="24" borderId="9" xfId="10" applyNumberFormat="1" applyFont="1" applyFill="1" applyBorder="1" applyAlignment="1" applyProtection="1">
      <alignment vertical="center"/>
      <protection hidden="1"/>
    </xf>
    <xf numFmtId="4" fontId="30" fillId="24" borderId="3" xfId="10" applyNumberFormat="1" applyFont="1" applyFill="1" applyBorder="1" applyAlignment="1" applyProtection="1">
      <alignment vertical="center"/>
      <protection hidden="1"/>
    </xf>
    <xf numFmtId="39" fontId="30" fillId="24" borderId="1" xfId="5" applyNumberFormat="1" applyFont="1" applyFill="1" applyBorder="1" applyAlignment="1" applyProtection="1">
      <alignment vertical="center"/>
      <protection hidden="1"/>
    </xf>
    <xf numFmtId="39" fontId="30" fillId="24" borderId="12" xfId="5" applyNumberFormat="1" applyFont="1" applyFill="1" applyBorder="1" applyAlignment="1" applyProtection="1">
      <alignment vertical="center"/>
      <protection hidden="1"/>
    </xf>
    <xf numFmtId="39" fontId="30" fillId="24" borderId="1" xfId="10" applyNumberFormat="1" applyFont="1" applyFill="1" applyBorder="1" applyAlignment="1" applyProtection="1">
      <alignment vertical="center"/>
      <protection hidden="1"/>
    </xf>
    <xf numFmtId="39" fontId="30" fillId="24" borderId="4" xfId="10" applyNumberFormat="1" applyFont="1" applyFill="1" applyBorder="1" applyAlignment="1" applyProtection="1">
      <alignment vertical="center"/>
      <protection hidden="1"/>
    </xf>
    <xf numFmtId="39" fontId="30" fillId="24" borderId="1" xfId="0" applyNumberFormat="1" applyFont="1" applyFill="1" applyBorder="1" applyAlignment="1" applyProtection="1">
      <alignment vertical="center"/>
      <protection hidden="1"/>
    </xf>
    <xf numFmtId="39" fontId="30" fillId="24" borderId="4" xfId="0" applyNumberFormat="1" applyFont="1" applyFill="1" applyBorder="1" applyAlignment="1" applyProtection="1">
      <alignment vertical="center"/>
      <protection hidden="1"/>
    </xf>
    <xf numFmtId="0" fontId="9" fillId="24" borderId="1" xfId="0" applyFont="1" applyFill="1" applyBorder="1" applyAlignment="1" applyProtection="1">
      <alignment horizontal="center"/>
    </xf>
    <xf numFmtId="170" fontId="9" fillId="24" borderId="0" xfId="0" applyNumberFormat="1" applyFont="1" applyFill="1" applyAlignment="1" applyProtection="1">
      <alignment horizontal="left"/>
    </xf>
    <xf numFmtId="170" fontId="9" fillId="24" borderId="0" xfId="10" applyNumberFormat="1" applyFont="1" applyFill="1" applyAlignment="1" applyProtection="1">
      <alignment horizontal="left"/>
    </xf>
    <xf numFmtId="39" fontId="5" fillId="8" borderId="1" xfId="10" applyNumberFormat="1" applyFill="1" applyBorder="1" applyProtection="1">
      <protection locked="0"/>
    </xf>
  </cellXfs>
  <cellStyles count="1840">
    <cellStyle name="_" xfId="20"/>
    <cellStyle name="_20" xfId="21"/>
    <cellStyle name="_20070" xfId="22"/>
    <cellStyle name="_200708 " xfId="23"/>
    <cellStyle name="_200708 I" xfId="24"/>
    <cellStyle name="_200708 Int" xfId="25"/>
    <cellStyle name="_200708 Inte" xfId="26"/>
    <cellStyle name="_200708 Interi" xfId="27"/>
    <cellStyle name="_200708 Interim" xfId="28"/>
    <cellStyle name="_200708 Interim A" xfId="29"/>
    <cellStyle name="_200708 Interim Ac" xfId="30"/>
    <cellStyle name="_200708 Interim Act" xfId="31"/>
    <cellStyle name="_200708 Interim Actu" xfId="32"/>
    <cellStyle name="_200708 Interim Actua" xfId="33"/>
    <cellStyle name="_200708 Interim Actual " xfId="34"/>
    <cellStyle name="_200708 Interim Actual - " xfId="35"/>
    <cellStyle name="_200708 Interim Actual - F" xfId="36"/>
    <cellStyle name="_200708 Interim Actual - Feb" xfId="37"/>
    <cellStyle name="_200708 Interim Actual - Feb " xfId="38"/>
    <cellStyle name="_200708 Interim Actual - Feb 28" xfId="39"/>
    <cellStyle name="_200708 Interim Actual - Feb 28t" xfId="40"/>
    <cellStyle name="_200708 Interim Actual - Feb 28th" xfId="41"/>
    <cellStyle name="_200708 Interim Actual - Feb 28th," xfId="42"/>
    <cellStyle name="_200708 Interim Actual - Feb 28th, " xfId="43"/>
    <cellStyle name="_200708 Interim Actual - Feb 28th, 200" xfId="44"/>
    <cellStyle name="_200708 Interim Actual - Feb 28th, 2008" xfId="45"/>
    <cellStyle name="_200708 Interim Actual - Feb 28th, 2008 2" xfId="46"/>
    <cellStyle name="_200708 Interim Actual - Feb 28th, 2008_" xfId="47"/>
    <cellStyle name="_200708 Interim Actual - Feb 28th, 2008_(CFSB) EDU Scratchy - Feb 13 (3) (2)" xfId="48"/>
    <cellStyle name="_200708 Interim Actual - Feb 28th, 2008_2" xfId="49"/>
    <cellStyle name="_200708 Interim Actual - Feb 28th, 2008_20" xfId="50"/>
    <cellStyle name="_200708 Interim Actual - Feb 28th, 2008_200" xfId="51"/>
    <cellStyle name="_200708 Interim Actual - Feb 28th, 2008_2009" xfId="52"/>
    <cellStyle name="_200708 Interim Actual - Feb 28th, 2008_2009-" xfId="53"/>
    <cellStyle name="_200708 Interim Actual - Feb 28th, 2008_2009-(" xfId="54"/>
    <cellStyle name="_200708 Interim Actual - Feb 28th, 2008_2009-(0" xfId="55"/>
    <cellStyle name="_200708 Interim Actual - Feb 28th, 2008_2009-(02" xfId="56"/>
    <cellStyle name="_200708 Interim Actual - Feb 28th, 2008_2009-(02)" xfId="57"/>
    <cellStyle name="_200708 Interim Actual - Feb 28th, 2008_2009-(02)F" xfId="58"/>
    <cellStyle name="_200708 Interim Actual - Feb 28th, 2008_2009-(02)Fe" xfId="59"/>
    <cellStyle name="_200708 Interim Actual - Feb 28th, 2008_2009-(02)Feb" xfId="60"/>
    <cellStyle name="_200708 Interim Actual - Feb 28th, 2008_2009-(02)Feb-" xfId="61"/>
    <cellStyle name="_200708 Interim Actual - Feb 28th, 2008_2009-(02)Feb-03 - 2009-10 GSN - Allocation Report - Revised Estimates EXTERNAL 71 brds REFENH2" xfId="62"/>
    <cellStyle name="_200708 Interim Actual - Feb 28th, 2008_2009-(02)Feb-09 " xfId="63"/>
    <cellStyle name="_200708 Interim Actual - Feb 28th, 2008_2009-(02)Feb-09 -" xfId="64"/>
    <cellStyle name="_200708 Interim Actual - Feb 28th, 2008_2009-(02)Feb-09 - " xfId="65"/>
    <cellStyle name="_200708 Interim Actual - Feb 28th, 2008_2009-(02)Feb-09 - 2" xfId="66"/>
    <cellStyle name="_200708 Interim Actual - Feb 28th, 2008_2009-(02)Feb-09 - 20" xfId="67"/>
    <cellStyle name="_200708 Interim Actual - Feb 28th, 2008_2009-(02)Feb-09 - 2009" xfId="68"/>
    <cellStyle name="_200708 Interim Actual - Feb 28th, 2008_2009-(02)Feb-09 - 2009-1" xfId="69"/>
    <cellStyle name="_200708 Interim Actual - Feb 28th, 2008_2009-(02)Feb-09 - 2009-10" xfId="70"/>
    <cellStyle name="_200708 Interim Actual - Feb 28th, 2008_2009-(02)Feb-09 - 2009-10 " xfId="71"/>
    <cellStyle name="_200708 Interim Actual - Feb 28th, 2008_2009-(02)Feb-09 - 2009-10 G" xfId="72"/>
    <cellStyle name="_200708 Interim Actual - Feb 28th, 2008_2009-(02)Feb-09 - 2009-10 GS" xfId="73"/>
    <cellStyle name="_200708 Interim Actual - Feb 28th, 2008_2009-(02)Feb-09 - 2009-10 GSN" xfId="74"/>
    <cellStyle name="_200708 Interim Actual - Feb 28th, 2008_2009-(02)Feb-09 - 2009-10 GSN " xfId="75"/>
    <cellStyle name="_200708 Interim Actual - Feb 28th, 2008_2009-(02)Feb-09 - 2009-10 GSN -" xfId="76"/>
    <cellStyle name="_200708 Interim Actual - Feb 28th, 2008_2009-(02)Feb-09 - 2009-10 GSN - " xfId="77"/>
    <cellStyle name="_200708 Interim Actual - Feb 28th, 2008_2009-(02)Feb-09 - 2009-10 GSN - All" xfId="78"/>
    <cellStyle name="_200708 Interim Actual - Feb 28th, 2008_2009-(02)Feb-09 - 2009-10 GSN - Alloca" xfId="79"/>
    <cellStyle name="_200708 Interim Actual - Feb 28th, 2008_2009-(02)Feb-09 - 2009-10 GSN - Allocati" xfId="80"/>
    <cellStyle name="_200708 Interim Actual - Feb 28th, 2008_2009-(02)Feb-09 - 2009-10 GSN - Allocatio" xfId="81"/>
    <cellStyle name="_200708 Interim Actual - Feb 28th, 2008_2009-(02)Feb-09 - 2009-10 GSN - Allocation Report - Revised Estimates EXTERNAL 71 brds ENH v2" xfId="82"/>
    <cellStyle name="_200708 Interim Actual - Feb 28th, 2008_2009-(02)Feb-09 - 2009-10 GSN - Allocation Report - Revised Estimates EXTERNAL 71 brds ENH v2 2" xfId="83"/>
    <cellStyle name="_200708 Interim Actual - Feb 28th, 2008_2009-(02)Feb-09 - 2009-10 GSN - Allocation Report - Revised Estimates EXTERNAL 71 brds ENH v2_2010-(07)Jul-23 - 2010-11 GSN - Allocation Report - 2010-11 Enhancements for 2011-12 Base Forecast" xfId="84"/>
    <cellStyle name="_200708 Interim Actual - Feb 28th, 2008_2009-(02)Feb-09 - 2009-10 GSN - Allocation Report - Revised Estimates EXTERNAL 71 brds ENH v2_2010-(07)Jul-23 - 2010-11 GSN - Allocation Report - 2010-11 Enhancements for 2011-12 Base Forecast 2" xfId="85"/>
    <cellStyle name="_200708 Interim Actual - Feb 28th, 2008_2009-(02)Feb-09 - 2009-10 GSN - Allocation Report - Revised Estimates EXTERNAL 71 brds ENH v2_2010-(07)Jul-23 - 2010-11 GSN - Allocation Report - 2010-11 Enhancements for 2011-12 Base Forecast_APPROVED" xfId="86"/>
    <cellStyle name="_200708 Interim Actual - Feb 28th, 2008_2009-(02)Feb-09 - 2009-10 GSN - Allocation Report - Revised Estimates EXTERNAL 71 brds ENH v2_2010-(07)Jul-23 - 2010-11 GSN - Allocation Report - 2010-11 Enhancements for 2011-12 Base Forecast_APPROVEDTEST" xfId="87"/>
    <cellStyle name="_200708 Interim Actual - Feb 28th, 2008_2009-(02)Feb-09 - 2009-10 GSN - Allocation Report - Revised Estimates EXTERNAL 71 brds ENH v2_2010-(07)Jul-23 - 2010-11 GSN - Allocation Report - 2010-11 Enhancements for 2011-12 Base Forecast_BASE" xfId="88"/>
    <cellStyle name="_200708 Interim Actual - Feb 28th, 2008_2009-(02)Feb-09 - 2009-10 GSN - Allocation Report - Revised Estimates EXTERNAL 71 brds ENH v2_2010-(07)Jul-23 - 2010-11 GSN - Allocation Report - 2010-11 Enhancements for 2011-12 Base Forecast_ENH" xfId="89"/>
    <cellStyle name="_200708 Interim Actual - Feb 28th, 2008_2009-(02)Feb-09 - 2009-10 GSN - Allocation Report - Revised Estimates EXTERNAL 71 brds ENH v2_2010-(07)Jul-23 - 2010-11 GSN - Allocation Report - 2010-11 Enhancements for 2011-12 Base Forecast_G48CS25 Df" xfId="90"/>
    <cellStyle name="_200708 Interim Actual - Feb 28th, 2008_2009-(02)Feb-09 - 2009-10 GSN - Allocation Report - Revised Estimates EXTERNAL 71 brds ENH v2_2010-(07)Jul-23 - 2010-11 GSN - Allocation Report - 2010-11 Enhancements for 2011-12 Base Forecast_Reconcile Base" xfId="91"/>
    <cellStyle name="_200708 Interim Actual - Feb 28th, 2008_2009-(02)Feb-09 - 2009-10 GSN - Allocation Report - Revised Estimates EXTERNAL 71 brds ENH v2_2010-(07)Jul-23 - 2010-11 GSN - Allocation Report - 2010-11 Enhancements for 2011-12 Base Forecast_RECONCILIATION" xfId="92"/>
    <cellStyle name="_200708 Interim Actual - Feb 28th, 2008_2009-(02)Feb-09 - 2009-10 GSN - Allocation Report - Revised Estimates EXTERNAL 71 brds ENH v2_2010-(07)Jul-23 - 2010-11 GSN - Allocation Report - 2010-11 Enhancements for 2011-12 Base Forecast_SAF Df" xfId="93"/>
    <cellStyle name="_200708 Interim Actual - Feb 28th, 2008_2009-(02)Feb-09 - 2009-10 GSN - Allocation Report - Revised Estimates EXTERNAL 71 brds ENH v2_2010-(07)Jul-23 - 2010-11 GSN - Allocation Report - 2010-11 Enhancements for 2011-12 Base Forecast_Sheet1" xfId="94"/>
    <cellStyle name="_200708 Interim Actual - Feb 28th, 2008_2009-(02)Feb-09 - 2009-10 GSN - Allocation Report - Revised Estimates EXTERNAL 71 brds ENH v2_2010-(07)Jul-23 - 2010-11 GSN - Allocation Report - 2010-11 Enhancements for 2011-12 Base Forecast_SUMMARY" xfId="95"/>
    <cellStyle name="_200708 Interim Actual - Feb 28th, 2008_2009-(02)Feb-09 - 2009-10 GSN - Allocation Report - Revised Estimates EXTERNAL 71 brds ENH v2_2010-(07)Jul-23 - 2010-11 GSN - Allocation Report - 2010-11 Enhancements for 2011-12 Base Forecast_Unallocated" xfId="96"/>
    <cellStyle name="_200708 Interim Actual - Feb 28th, 2008_2009-(02)Feb-09 - 2009-10 GSN - Allocation Report - Revised Estimates EXTERNAL 71 brds ENH v2_2011-(01)Jan-17 - 2011-12 GSN - Allocation Report - Base Forecast Reconciliation" xfId="97"/>
    <cellStyle name="_200708 Interim Actual - Feb 28th, 2008_2009-(02)Feb-09 - 2009-10 GSN - Allocation Report - Revised Estimates EXTERNAL 71 brds ENH v2_2011-(01)Jan-19 - 2011-12 GSN - Allocation Report - Base Forecast Reconciliation" xfId="98"/>
    <cellStyle name="_200708 Interim Actual - Feb 28th, 2008_2009-(02)Feb-09 - 2009-10 GSN - Allocation Report - Revised Estimates EXTERNAL 71 brds ENH v2_2011-(01)Jan-21 - 2011-12 GSN - Allocation Report - Base Forecast Reconciliation RECOVERED" xfId="99"/>
    <cellStyle name="_200708 Interim Actual - Feb 28th, 2008_2009-(02)Feb-09 - 2009-10 GSN - Allocation Report - Revised Estimates EXTERNAL 71 brds ENH v2_2011-(01)Jan-21 - 2011-12 GSN - Special Education Funding" xfId="100"/>
    <cellStyle name="_200708 Interim Actual - Feb 28th, 2008_2009-(02)Feb-09 - 2009-10 GSN - Allocation Report - Revised Estimates EXTERNAL 71 brds ENH v2_2011-(01)Jan-23 - 2011-12 GSN - Allocation Report - Base Forecast Reconciliation RECOVERED" xfId="101"/>
    <cellStyle name="_200708 Interim Actual - Feb 28th, 2008_2009-(02)Feb-09 - 2009-10 GSN - Allocation Report - Revised Estimates EXTERNAL 71 brds ENH v2_2011-(01)Jan-23 - 2011-12 GSN - Allocation Report - Enhancements" xfId="102"/>
    <cellStyle name="_200708 Interim Actual - Feb 28th, 2008_2009-(02)Feb-09 - 2009-10 GSN - Allocation Report - Revised Estimates EXTERNAL 71 brds ENH v2_2011-(01)Jan-25 - 2011-12 GSN - Allocation Report - Enhancements" xfId="103"/>
    <cellStyle name="_200708 Interim Actual - Feb 28th, 2008_2009-(02)Feb-09 - 2009-10 GSN - Allocation Report - Revised Estimates EXTERNAL 71 brds ENH v2_2011-(01)Jan-25 - 2011-12 GSN - Allocation Report - Enhancements v2" xfId="104"/>
    <cellStyle name="_200708 Interim Actual - Feb 28th, 2008_2009-(02)Feb-09 - 2009-10 GSN - Allocation Report - Revised Estimates EXTERNAL 71 brds ENH v2_2011-(01)Jan-26 - 2011-12 GSN - Allocation Report - Enhancements - Update SpecEd" xfId="105"/>
    <cellStyle name="_200708 Interim Actual - Feb 28th, 2008_2009-(02)Feb-09 - 2009-10 GSN - Allocation Report - Revised Estimates EXTERNAL 71 brds ENH v2_2011-(01)Jan-26 - 2011-12 GSN - Special Education Funding" xfId="106"/>
    <cellStyle name="_200708 Interim Actual - Feb 28th, 2008_2009-(02)Feb-09 - 2009-10 GSN - Allocation Report - Revised Estimates EXTERNAL 71 brds ENH v2_2011-(01)Jan-27 - 2011-12 GSN - Allocation Report - Base Forecast Reconciliation - Update DSA Phase-Out" xfId="107"/>
    <cellStyle name="_200708 Interim Actual - Feb 28th, 2008_2009-(02)Feb-09 - 2009-10 GSN - Allocation Report - Revised Estimates EXTERNAL 71 brds ENH v2_2011-(01)Jan-27 - 2011-12 GSN - Allocation Report - Impact of Internal Forecast" xfId="108"/>
    <cellStyle name="_200708 Interim Actual - Feb 28th, 2008_2009-(02)Feb-09 - 2009-10 GSN - Allocation Report - Revised Estimates EXTERNAL 71 brds ENH v2_2011-(01)Jan-27 - 2011-12 GSN - Summary of Spec Ed Funding - EFB vs SEPPB" xfId="109"/>
    <cellStyle name="_200708 Interim Actual - Feb 28th, 2008_2009-(02)Feb-09 - 2009-10 GSN - Allocation Report - Revised Estimates EXTERNAL 71 brds ENH v2_2011-(01)Jan-28 - 2011-12 GSN - Allocation Report - Enhancements - Update SpecEd v2" xfId="110"/>
    <cellStyle name="_200708 Interim Actual - Feb 28th, 2008_2009-(02)Feb-09 - 2009-10 GSN - Allocation Report - Revised Estimates EXTERNAL 71 brds ENH v2_2011-(02)Feb-01- 2011-12 GSN - Special Education Funding - Locked Base Forecast + Approvals - VALUED" xfId="111"/>
    <cellStyle name="_200708 Interim Actual - Feb 28th, 2008_2009-(02)Feb-09 - 2009-10 GSN - Allocation Report - Revised Estimates EXTERNAL 71 brds ENH v2_2011-(02)Feb-14 - 2011-12 GSN Allocation Report VALUED - SSDemo Update" xfId="112"/>
    <cellStyle name="_200708 Interim Actual - Feb 28th, 2008_2009-(02)Feb-09 - 2009-10 GSN - Allocation Report - Revised Estimates EXTERNAL 71 brds ENH v2_2011-(02)Feb-18 - 2011-12 GSN - Allocation Report - Enhancements - Utilities" xfId="113"/>
    <cellStyle name="_200708 Interim Actual - Feb 28th, 2008_2009-(02)Feb-09 - 2009-10 GSN - Allocation Report - Revised Estimates EXTERNAL 71 brds ENH v2_2011-(02)Feb-18 - 2011-12 GSN - Allocation Report - Enhancements 2" xfId="114"/>
    <cellStyle name="_200708 Interim Actual - Feb 28th, 2008_2009-(02)Feb-09 - 2009-10 GSN - Allocation Report - Revised Estimates EXTERNAL 71 brds ENH v2_2011-(02)Feb-22 - 2011-12 GSN - Allocation Report - Enhancements 2" xfId="115"/>
    <cellStyle name="_200708 Interim Actual - Feb 28th, 2008_2009-(02)Feb-09 - 2009-10 GSN - Allocation Report - Revised Estimates EXTERNAL 71 brds ENH v2_2011-(02)Feb-24 - 2011-12 GSN - Allocation Report - Enhancements - Update CapInterest" xfId="116"/>
    <cellStyle name="_200708 Interim Actual - Feb 28th, 2008_2009-(02)Feb-09 - 2009-10 GSN - Allocation Report - Revised Estimates EXTERNAL 71 brds ENH v2_2011-(02)Feb-24 - 2011-12 GSN - Allocation Report - Enhancements 2 - Update CapInterest" xfId="117"/>
    <cellStyle name="_200708 Interim Actual - Feb 28th, 2008_2009-(02)Feb-09 - 2009-10 GSN - Allocation Report - Revised Estimates EXTERNAL 71 brds ENH v2_2011-(03)Mar-10 - 2011-12 GSN - Allocation Report - Base Forecast Reconciliation - Update 72RE" xfId="118"/>
    <cellStyle name="_200708 Interim Actual - Feb 28th, 2008_2009-(02)Feb-09 - 2009-10 GSN - Allocation Report - Revised Estimates EXTERNAL 71 brds ENH v2_2011-(03)Mar-14 - 2011-12 GSN - Allocation Report - Enhancements - Update 72REt" xfId="119"/>
    <cellStyle name="_200708 Interim Actual - Feb 28th, 2008_2009-(02)Feb-09 - 2009-10 GSN - Allocation Report - Revised Estimates EXTERNAL 71 brds ENH v2_2011-(03)Mar-15 - 2011-12 GSN - Allocation Report - Enhancements 2 - Update 72RE" xfId="120"/>
    <cellStyle name="_200708 Interim Actual - Feb 28th, 2008_2009-(02)Feb-09 - 2009-10 GSN - Allocation Report - Revised Estimates EXTERNAL 71 brds ENH v2_2011-(03)Mar-17- 2011-12 GSN - Special Education Funding - Updated to 72 RE" xfId="121"/>
    <cellStyle name="_200708 Interim Actual - Feb 28th, 2008_2009-(02)Feb-09 - 2009-10 GSN - Allocation Report - Revised Estimates EXTERNAL 71 brds ENH v2_2011-(03)Mar-23- 2011-12 GSN - Special Education Funding - Updated to 72 RE" xfId="122"/>
    <cellStyle name="_200708 Interim Actual - Feb 28th, 2008_2009-(02)Feb-09 - 2009-10 GSN - Allocation Report - Revised Estimates EXTERNAL 71 brds ENH v2_2011-(03)Mar-24 - 2011-12 GSN - Allocation Report - Enhancements - Update RECAPP" xfId="123"/>
    <cellStyle name="_200708 Interim Actual - Feb 28th, 2008_2009-(02)Feb-09 - 2009-10 GSN - Allocation Report - Revised Estimates EXTERNAL 71 brds ENH v2_2011-(06)Jun-10 - 2012-13 GSN - Allocation Report - Test" xfId="124"/>
    <cellStyle name="_200708 Interim Actual - Feb 28th, 2008_2009-(02)Feb-09 - 2009-10 GSN - Allocation Report - Revised Estimates EXTERNAL 71 brds ENH v2_2011-(09)Sep-23 - 2011-12 GSN - Allocation Report - Enhancements - Update RECAPP" xfId="125"/>
    <cellStyle name="_200708 Interim Actual - Feb 28th, 2008_2009-(02)Feb-09 - 2009-10 GSN - Allocation Report - Revised Estimates EXTERNAL 71 brds ENH v2_2011-(11)Nov-23 - 2011-12 GSN - Allocation Report - 2012-13 Base" xfId="126"/>
    <cellStyle name="_200708 Interim Actual - Feb 28th, 2008_2009-(02)Feb-09 - 2009-10 GSN - Allocation Report - Revised Estimates EXTERNAL 71 brds ENH v2_2011-(12)Dec-19 - 2011-12 GSN - Allocation Report - 2012-13 Base with PDT" xfId="127"/>
    <cellStyle name="_200708 Interim Actual - Feb 28th, 2008_2009-(02)Feb-09 - 2009-10 GSN - Allocation Report - Revised Estimates EXTERNAL 71 brds ENH v2_2012-(01)Jan-17 - 2011-12 GSN - Allocation Report - 2012-13 Projected Base" xfId="128"/>
    <cellStyle name="_200708 Interim Actual - Feb 28th, 2008_2009-(02)Feb-09 - 2009-10 GSN - Allocation Report - Revised Estimates EXTERNAL 71 brds ENH v2_2012-01-16 - 2012-13 GSN - Allocation Report - Base Forecast Reconciliation" xfId="129"/>
    <cellStyle name="_200708 Interim Actual - Feb 28th, 2008_2009-(02)Feb-09 - 2009-10 GSN - Allocation Report - Revised Estimates EXTERNAL 71 brds ENH v2_2012-01-19- 2012-13 GSN - Special Education Funding - 70 RE" xfId="130"/>
    <cellStyle name="_200708 Interim Actual - Feb 28th, 2008_2009-(02)Feb-09 - 2009-10 GSN - Allocation Report - Revised Estimates EXTERNAL 71 brds ENH v2_2012-01-24 - 2012-13 GSN - Special Education Funding - 70 RE" xfId="131"/>
    <cellStyle name="_200708 Interim Actual - Feb 28th, 2008_2009-(02)Feb-09 - 2009-10 GSN - Allocation Report - Revised Estimates EXTERNAL 71 brds ENH v2_2012-01-26 - 2012-13 GSN - Allocation Report - Base + Approved - 71RE" xfId="132"/>
    <cellStyle name="_200708 Interim Actual - Feb 28th, 2008_2009-(02)Feb-09 - 2009-10 GSN - Allocation Report - Revised Estimates EXTERNAL 71 brds ENH v2_2012-01-27 - 2012-13 GSN - Allocation Report - Base + Approved + New - 71RE" xfId="133"/>
    <cellStyle name="_200708 Interim Actual - Feb 28th, 2008_2009-(02)Feb-09 - 2009-10 GSN - Allocation Report - Revised Estimates EXTERNAL 71 brds ENH v2_2012-01-31 - 2012-13 GSN - Allocation Report - Base + Approved - 71RE FNMI Update" xfId="134"/>
    <cellStyle name="_200708 Interim Actual - Feb 28th, 2008_2009-(02)Feb-09 - 2009-10 GSN - Allocation Report - Revised Estimates EXTERNAL 71 brds ENH v2_2012-01-31 - 2012-13 GSN - Allocation Report - Base + Approved + New - 71RE" xfId="135"/>
    <cellStyle name="_200708 Interim Actual - Feb 28th, 2008_2009-(02)Feb-09 - 2009-10 GSN - Allocation Report - Revised Estimates EXTERNAL 71 brds ENH v2_2012-02-01 - 2012-13 GSN - Allocation Report - Base Forecast Reconciliation - 71RE Update SpecEd &amp; Trans" xfId="136"/>
    <cellStyle name="_200708 Interim Actual - Feb 28th, 2008_2009-(02)Feb-09 - 2009-10 GSN - Allocation Report - Revised Estimates EXTERNAL 71 brds ENH v2_2012-02-02 - 2012-13 GSN - Allocation Report - Base + Approved - 71RE Update SpecEd &amp; Trans" xfId="137"/>
    <cellStyle name="_200708 Interim Actual - Feb 28th, 2008_2009-(02)Feb-09 - 2009-10 GSN - Allocation Report - Revised Estimates EXTERNAL 71 brds ENH v2_2012-02-02 - 2012-13 GSN - Allocation Report - Base + Approved + New - 71RE Update CapInt" xfId="138"/>
    <cellStyle name="_200708 Interim Actual - Feb 28th, 2008_2009-(02)Feb-09 - 2009-10 GSN - Allocation Report - Revised Estimates EXTERNAL 71 brds ENH v2_2012-02-03 - 2012-13 GSN - Allocation Report - Base + Approved + New - 71RE Update SS Savings" xfId="139"/>
    <cellStyle name="_200708 Interim Actual - Feb 28th, 2008_2009-(02)Feb-09 - 2009-10 GSN - Allocation Report - Revised Estimates EXTERNAL 71 brds ENH v2_2012-02-06 - 2012-13 GSN - Allocation Report - Base Forecast Reconciliation - 71RE EXTERNAL" xfId="140"/>
    <cellStyle name="_200708 Interim Actual - Feb 28th, 2008_2009-(02)Feb-09 - 2009-10 GSN - Allocation Report - Revised Estimates EXTERNAL 71 brds ENH v2_2012-02-07- 2012-13 GSN - Allocation Report - Base + Approved + New - 71RE" xfId="141"/>
    <cellStyle name="_200708 Interim Actual - Feb 28th, 2008_2009-(02)Feb-09 - 2009-10 GSN - Allocation Report - Revised Estimates EXTERNAL 71 brds ENH v2_2012-02-10- 2012-13 GSN - Allocation Report - Base + Approved + New - 71RE EXTERNAL" xfId="142"/>
    <cellStyle name="_200708 Interim Actual - Feb 28th, 2008_2009-(02)Feb-09 - 2009-10 GSN - Allocation Report - Revised Estimates EXTERNAL 71 brds ENH v2_2012-02-15- 2012-13 GSN - Allocation Report - Base + Approved + New - 71RE EXTERNAL" xfId="143"/>
    <cellStyle name="_200708 Interim Actual - Feb 28th, 2008_2009-(02)Feb-09 - 2009-10 GSN - Allocation Report - Revised Estimates EXTERNAL 71 brds ENH v2_2012-02-17- 2012-13 GSN - Allocation Report - Base + Approved + New - 71RE EXTERNAL HNA-Prediction" xfId="144"/>
    <cellStyle name="_200708 Interim Actual - Feb 28th, 2008_2009-(02)Feb-09 - 2009-10 GSN - Allocation Report - Revised Estimates EXTERNAL 71 brds ENH v2_2012-02-21- 2012-13 GSN - Allocation Report - Base + Approved + New - 71RE EXTERNAL Non-Union Savings" xfId="145"/>
    <cellStyle name="_200708 Interim Actual - Feb 28th, 2008_2009-(02)Feb-09 - 2009-10 GSN - Allocation Report - Revised Estimates EXTERNAL 71 brds ENH v2_2012-02-22 - 2012-13 GSN - Allocation Report - Base + Approved + New - 71RE EXTERNAL ESL-CUS" xfId="146"/>
    <cellStyle name="_200708 Interim Actual - Feb 28th, 2008_2009-(02)Feb-09 - 2009-10 GSN - Allocation Report - Revised Estimates EXTERNAL 71 brds ENH v2_2012-02-23 - 2012-13 GSN - Allocation Report - EXTERNAL 71RE - 3 - Base + Approved + New" xfId="147"/>
    <cellStyle name="_200708 Interim Actual - Feb 28th, 2008_2009-(02)Feb-09 - 2009-10 GSN - Allocation Report - Revised Estimates EXTERNAL 71 brds ENH v2_2012-03-02 - 2012-13 GSN - Allocation Report - EXTERNAL 72RE - 1 - Base Forecast Reconciliation" xfId="148"/>
    <cellStyle name="_200708 Interim Actual - Feb 28th, 2008_2009-(02)Feb-09 - 2009-10 GSN - Allocation Report - Revised Estimates EXTERNAL 71 brds ENH v2_2012-03-16 - 2012-13 GSN - Allocation Report - EXTERNAL 72RE - 3 - Base + Approved + New" xfId="149"/>
    <cellStyle name="_200708 Interim Actual - Feb 28th, 2008_2009-(02)Feb-09 - 2009-10 GSN - Allocation Report - Revised Estimates EXTERNAL 71 brds ENH v2_2012-03-29 - 2012-13 GSN - Allocation Report - EXTERNAL 72RE - French 1%" xfId="150"/>
    <cellStyle name="_200708 Interim Actual - Feb 28th, 2008_2009-(02)Feb-09 - 2009-10 GSN - Allocation Report - Revised Estimates EXTERNAL 71 brds ENH v2_2012-04-03 - 2012-13 GSN - Allocation Report - EXTERNAL 72RE - 1% Teacher Salary" xfId="151"/>
    <cellStyle name="_200708 Interim Actual - Feb 28th, 2008_2009-(02)Feb-09 - 2009-10 GSN - Allocation Report - Revised Estimates EXTERNAL 71 brds ENH v2_2012-04-03 - 2012-13 GSN - Allocation Report - EXTERNAL 72RE - Benefits Multi-Year" xfId="152"/>
    <cellStyle name="_200708 Interim Actual - Feb 28th, 2008_2009-(02)Feb-09 - 2009-10 GSN - Allocation Report - Revised Estimates EXTERNAL 71 brds ENH v2_2012-05-04 - 2012-13 GSN - Allocation Report - EXTERNAL 72RE - 02B - Base + Approved + New" xfId="153"/>
    <cellStyle name="_200708 Interim Actual - Feb 28th, 2008_2009-(02)Feb-09 - 2009-10 GSN - Allocation Report - Revised Estimates EXTERNAL 71 brds ENH v2_2012-05-16 - 2012-13 GSN - Allocation Report - INTERNAL 72RE - 02B - Base + Approved + New" xfId="154"/>
    <cellStyle name="_200708 Interim Actual - Feb 28th, 2008_2009-(02)Feb-09 - 2009-10 GSN - Allocation Report - Revised Estimates EXTERNAL 71 brds ENH v2_2012-06-15 - 2012-13 GSN - Allocation Report - EXTERNAL 72RE - 03B - Final GSN Starting Point" xfId="155"/>
    <cellStyle name="_200708 Interim Actual - Feb 28th, 2008_2009-(02)Feb-09 - 2009-10 GSN - Allocation Report - Revised Estimates EXTERNAL 71 brds ENH v2_2012-06-15 - 2012-13 GSN - Allocation Report - INTERNAL 72RE - 03B - Final GSN Starting Point" xfId="156"/>
    <cellStyle name="_200708 Interim Actual - Feb 28th, 2008_2009-(02)Feb-09 - 2009-10 GSN - Allocation Report - Revised Estimates EXTERNAL 71 brds ENH v2_2012-07-24 - 2012-13 GSN - Allocation Report - INTERNAL 72RE - 04 - OECTA" xfId="157"/>
    <cellStyle name="_200708 Interim Actual - Feb 28th, 2008_2009-(02)Feb-09 - 2009-10 GSN - Allocation Report - Revised Estimates EXTERNAL 71 brds ENH v2_2012-07-25 - 2012-13 GSN - Allocation Report - INTERNAL 72RE - 04 - OECTA v2" xfId="158"/>
    <cellStyle name="_200708 Interim Actual - Feb 28th, 2008_2009-(02)Feb-09 - 2009-10 GSN - Allocation Report - Revised Estimates EXTERNAL 71 brds ENH v2_APPROVED" xfId="159"/>
    <cellStyle name="_200708 Interim Actual - Feb 28th, 2008_2009-(02)Feb-09 - 2009-10 GSN - Allocation Report - Revised Estimates EXTERNAL 71 brds ENH v2_APPROVEDTEST" xfId="160"/>
    <cellStyle name="_200708 Interim Actual - Feb 28th, 2008_2009-(02)Feb-09 - 2009-10 GSN - Allocation Report - Revised Estimates EXTERNAL 71 brds ENH v2_BASE" xfId="161"/>
    <cellStyle name="_200708 Interim Actual - Feb 28th, 2008_2009-(02)Feb-09 - 2009-10 GSN - Allocation Report - Revised Estimates EXTERNAL 71 brds ENH v2_BBB Report" xfId="162"/>
    <cellStyle name="_200708 Interim Actual - Feb 28th, 2008_2009-(02)Feb-09 - 2009-10 GSN - Allocation Report - Revised Estimates EXTERNAL 71 brds ENH v2_Book5" xfId="163"/>
    <cellStyle name="_200708 Interim Actual - Feb 28th, 2008_2009-(02)Feb-09 - 2009-10 GSN - Allocation Report - Revised Estimates EXTERNAL 71 brds ENH v2_ENH" xfId="164"/>
    <cellStyle name="_200708 Interim Actual - Feb 28th, 2008_2009-(02)Feb-09 - 2009-10 GSN - Allocation Report - Revised Estimates EXTERNAL 71 brds ENH v2_G48CS25 Df" xfId="165"/>
    <cellStyle name="_200708 Interim Actual - Feb 28th, 2008_2009-(02)Feb-09 - 2009-10 GSN - Allocation Report - Revised Estimates EXTERNAL 71 brds ENH v2_HNA" xfId="166"/>
    <cellStyle name="_200708 Interim Actual - Feb 28th, 2008_2009-(02)Feb-09 - 2009-10 GSN - Allocation Report - Revised Estimates EXTERNAL 71 brds ENH v2_HoldHarmless" xfId="167"/>
    <cellStyle name="_200708 Interim Actual - Feb 28th, 2008_2009-(02)Feb-09 - 2009-10 GSN - Allocation Report - Revised Estimates EXTERNAL 71 brds ENH v2_Reconcile Base" xfId="168"/>
    <cellStyle name="_200708 Interim Actual - Feb 28th, 2008_2009-(02)Feb-09 - 2009-10 GSN - Allocation Report - Revised Estimates EXTERNAL 71 brds ENH v2_RECONCILIATION" xfId="169"/>
    <cellStyle name="_200708 Interim Actual - Feb 28th, 2008_2009-(02)Feb-09 - 2009-10 GSN - Allocation Report - Revised Estimates EXTERNAL 71 brds ENH v2_SAF Df" xfId="170"/>
    <cellStyle name="_200708 Interim Actual - Feb 28th, 2008_2009-(02)Feb-09 - 2009-10 GSN - Allocation Report - Revised Estimates EXTERNAL 71 brds ENH v2_Sheet1" xfId="171"/>
    <cellStyle name="_200708 Interim Actual - Feb 28th, 2008_2009-(02)Feb-09 - 2009-10 GSN - Allocation Report - Revised Estimates EXTERNAL 71 brds ENH v2_SUMMARY" xfId="172"/>
    <cellStyle name="_200708 Interim Actual - Feb 28th, 2008_2009-(02)Feb-09 - 2009-10 GSN - Allocation Report - Revised Estimates EXTERNAL 71 brds ENH v2_Unallocated" xfId="173"/>
    <cellStyle name="_200708 Interim Actual - Feb 28th, 2008_2009-(02)Feb-1" xfId="174"/>
    <cellStyle name="_200708 Interim Actual - Feb 28th, 2008_2009-(02)Feb-11-4" xfId="175"/>
    <cellStyle name="_200708 Interim Actual - Feb 28th, 2008_2009-(02)Feb-11-4 Yr" xfId="176"/>
    <cellStyle name="_200708 Interim Actual - Feb 28th, 2008_2009-(02)Feb-11-4 Yr O" xfId="177"/>
    <cellStyle name="_200708 Interim Actual - Feb 28th, 2008_2009-(02)Feb-11-4 Yr Ou" xfId="178"/>
    <cellStyle name="_200708 Interim Actual - Feb 28th, 2008_2009-(02)Feb-11-4 Yr Outlook_2009-10 GSN with ETFO at 3% with reconcile (3)" xfId="179"/>
    <cellStyle name="_200708 Interim Actual - Feb 28th, 2008_2009-(02)Feb-11-4 Yr Outlook_2009-10 GSN with ETFO at 3% with reconcile (3) 2" xfId="180"/>
    <cellStyle name="_200708 Interim Actual - Feb 28th, 2008_2009-(02)Feb-11-4 Yr Outlook_2009-10 GSN with ETFO at 3% with reconcile (3)_2009-(03)Mar-13 - 2009-10 GSN - Allocation Report - Revised Estimates 72 brds ETFO" xfId="181"/>
    <cellStyle name="_200708 Interim Actual - Feb 28th, 2008_2009-(02)Feb-11-4 Yr Outlook_2009-10 GSN with ETFO at 3% with reconcile (3)_2009-10 Projections March 2009" xfId="182"/>
    <cellStyle name="_200708 Interim Actual - Feb 28th, 2008_2009-(02)Feb-11-4 Yr Outlook_2009-10 GSN with ETFO at 3% with reconcile (3)_2010-(07)Jul-23 - 2010-11 GSN - Allocation Report - 2010-11 Enhancements for 2011-12 Base Forecast" xfId="183"/>
    <cellStyle name="_200708 Interim Actual - Feb 28th, 2008_2009-(02)Feb-11-4 Yr Outlook_2009-10 GSN with ETFO at 3% with reconcile (3)_2010-(07)Jul-23 - 2010-11 GSN - Allocation Report - 2010-11 Enhancements for 2011-12 Base Forecast 2" xfId="184"/>
    <cellStyle name="_200708 Interim Actual - Feb 28th, 2008_2009-(02)Feb-11-4 Yr Outlook_2009-10 GSN with ETFO at 3% with reconcile (3)_2010-(07)Jul-23 - 2010-11 GSN - Allocation Report - 2010-11 Enhancements for 2011-12 Base Forecast_APPROVED" xfId="185"/>
    <cellStyle name="_200708 Interim Actual - Feb 28th, 2008_2009-(02)Feb-11-4 Yr Outlook_2009-10 GSN with ETFO at 3% with reconcile (3)_2010-(07)Jul-23 - 2010-11 GSN - Allocation Report - 2010-11 Enhancements for 2011-12 Base Forecast_APPROVEDTEST" xfId="186"/>
    <cellStyle name="_200708 Interim Actual - Feb 28th, 2008_2009-(02)Feb-11-4 Yr Outlook_2009-10 GSN with ETFO at 3% with reconcile (3)_2010-(07)Jul-23 - 2010-11 GSN - Allocation Report - 2010-11 Enhancements for 2011-12 Base Forecast_BASE" xfId="187"/>
    <cellStyle name="_200708 Interim Actual - Feb 28th, 2008_2009-(02)Feb-11-4 Yr Outlook_2009-10 GSN with ETFO at 3% with reconcile (3)_2010-(07)Jul-23 - 2010-11 GSN - Allocation Report - 2010-11 Enhancements for 2011-12 Base Forecast_ENH" xfId="188"/>
    <cellStyle name="_200708 Interim Actual - Feb 28th, 2008_2009-(02)Feb-11-4 Yr Outlook_2009-10 GSN with ETFO at 3% with reconcile (3)_2010-(07)Jul-23 - 2010-11 GSN - Allocation Report - 2010-11 Enhancements for 2011-12 Base Forecast_G48CS25 Df" xfId="189"/>
    <cellStyle name="_200708 Interim Actual - Feb 28th, 2008_2009-(02)Feb-11-4 Yr Outlook_2009-10 GSN with ETFO at 3% with reconcile (3)_2010-(07)Jul-23 - 2010-11 GSN - Allocation Report - 2010-11 Enhancements for 2011-12 Base Forecast_Reconcile Base" xfId="190"/>
    <cellStyle name="_200708 Interim Actual - Feb 28th, 2008_2009-(02)Feb-11-4 Yr Outlook_2009-10 GSN with ETFO at 3% with reconcile (3)_2010-(07)Jul-23 - 2010-11 GSN - Allocation Report - 2010-11 Enhancements for 2011-12 Base Forecast_RECONCILIATION" xfId="191"/>
    <cellStyle name="_200708 Interim Actual - Feb 28th, 2008_2009-(02)Feb-11-4 Yr Outlook_2009-10 GSN with ETFO at 3% with reconcile (3)_2010-(07)Jul-23 - 2010-11 GSN - Allocation Report - 2010-11 Enhancements for 2011-12 Base Forecast_SAF Df" xfId="192"/>
    <cellStyle name="_200708 Interim Actual - Feb 28th, 2008_2009-(02)Feb-11-4 Yr Outlook_2009-10 GSN with ETFO at 3% with reconcile (3)_2010-(07)Jul-23 - 2010-11 GSN - Allocation Report - 2010-11 Enhancements for 2011-12 Base Forecast_Sheet1" xfId="193"/>
    <cellStyle name="_200708 Interim Actual - Feb 28th, 2008_2009-(02)Feb-11-4 Yr Outlook_2009-10 GSN with ETFO at 3% with reconcile (3)_2010-(07)Jul-23 - 2010-11 GSN - Allocation Report - 2010-11 Enhancements for 2011-12 Base Forecast_SUMMARY" xfId="194"/>
    <cellStyle name="_200708 Interim Actual - Feb 28th, 2008_2009-(02)Feb-11-4 Yr Outlook_2009-10 GSN with ETFO at 3% with reconcile (3)_2010-(07)Jul-23 - 2010-11 GSN - Allocation Report - 2010-11 Enhancements for 2011-12 Base Forecast_Unallocated" xfId="195"/>
    <cellStyle name="_200708 Interim Actual - Feb 28th, 2008_2009-(02)Feb-11-4 Yr Outlook_2009-10 GSN with ETFO at 3% with reconcile (3)_2011-(01)Jan-17 - 2011-12 GSN - Allocation Report - Base Forecast Reconciliation" xfId="196"/>
    <cellStyle name="_200708 Interim Actual - Feb 28th, 2008_2009-(02)Feb-11-4 Yr Outlook_2009-10 GSN with ETFO at 3% with reconcile (3)_2011-(01)Jan-19 - 2011-12 GSN - Allocation Report - Base Forecast Reconciliation" xfId="197"/>
    <cellStyle name="_200708 Interim Actual - Feb 28th, 2008_2009-(02)Feb-11-4 Yr Outlook_2009-10 GSN with ETFO at 3% with reconcile (3)_2011-(01)Jan-21 - 2011-12 GSN - Allocation Report - Base Forecast Reconciliation RECOVERED" xfId="198"/>
    <cellStyle name="_200708 Interim Actual - Feb 28th, 2008_2009-(02)Feb-11-4 Yr Outlook_2009-10 GSN with ETFO at 3% with reconcile (3)_2011-(01)Jan-21 - 2011-12 GSN - Special Education Funding" xfId="199"/>
    <cellStyle name="_200708 Interim Actual - Feb 28th, 2008_2009-(02)Feb-11-4 Yr Outlook_2009-10 GSN with ETFO at 3% with reconcile (3)_2011-(01)Jan-23 - 2011-12 GSN - Allocation Report - Base Forecast Reconciliation RECOVERED" xfId="200"/>
    <cellStyle name="_200708 Interim Actual - Feb 28th, 2008_2009-(02)Feb-11-4 Yr Outlook_2009-10 GSN with ETFO at 3% with reconcile (3)_2011-(01)Jan-23 - 2011-12 GSN - Allocation Report - Enhancements" xfId="201"/>
    <cellStyle name="_200708 Interim Actual - Feb 28th, 2008_2009-(02)Feb-11-4 Yr Outlook_2009-10 GSN with ETFO at 3% with reconcile (3)_2011-(01)Jan-25 - 2011-12 GSN - Allocation Report - Enhancements" xfId="202"/>
    <cellStyle name="_200708 Interim Actual - Feb 28th, 2008_2009-(02)Feb-11-4 Yr Outlook_2009-10 GSN with ETFO at 3% with reconcile (3)_2011-(01)Jan-25 - 2011-12 GSN - Allocation Report - Enhancements v2" xfId="203"/>
    <cellStyle name="_200708 Interim Actual - Feb 28th, 2008_2009-(02)Feb-11-4 Yr Outlook_2009-10 GSN with ETFO at 3% with reconcile (3)_2011-(01)Jan-26 - 2011-12 GSN - Allocation Report - Enhancements - Update SpecEd" xfId="204"/>
    <cellStyle name="_200708 Interim Actual - Feb 28th, 2008_2009-(02)Feb-11-4 Yr Outlook_2009-10 GSN with ETFO at 3% with reconcile (3)_2011-(01)Jan-26 - 2011-12 GSN - Special Education Funding" xfId="205"/>
    <cellStyle name="_200708 Interim Actual - Feb 28th, 2008_2009-(02)Feb-11-4 Yr Outlook_2009-10 GSN with ETFO at 3% with reconcile (3)_2011-(01)Jan-27 - 2011-12 GSN - Allocation Report - Base Forecast Reconciliation - Update DSA Phase-Out" xfId="206"/>
    <cellStyle name="_200708 Interim Actual - Feb 28th, 2008_2009-(02)Feb-11-4 Yr Outlook_2009-10 GSN with ETFO at 3% with reconcile (3)_2011-(01)Jan-27 - 2011-12 GSN - Allocation Report - Impact of Internal Forecast" xfId="207"/>
    <cellStyle name="_200708 Interim Actual - Feb 28th, 2008_2009-(02)Feb-11-4 Yr Outlook_2009-10 GSN with ETFO at 3% with reconcile (3)_2011-(01)Jan-27 - 2011-12 GSN - Summary of Spec Ed Funding - EFB vs SEPPB" xfId="208"/>
    <cellStyle name="_200708 Interim Actual - Feb 28th, 2008_2009-(02)Feb-11-4 Yr Outlook_2009-10 GSN with ETFO at 3% with reconcile (3)_2011-(01)Jan-28 - 2011-12 GSN - Allocation Report - Enhancements - Update SpecEd v2" xfId="209"/>
    <cellStyle name="_200708 Interim Actual - Feb 28th, 2008_2009-(02)Feb-11-4 Yr Outlook_2009-10 GSN with ETFO at 3% with reconcile (3)_2011-(02)Feb-01- 2011-12 GSN - Special Education Funding - Locked Base Forecast + Approvals - VALUED" xfId="210"/>
    <cellStyle name="_200708 Interim Actual - Feb 28th, 2008_2009-(02)Feb-11-4 Yr Outlook_2009-10 GSN with ETFO at 3% with reconcile (3)_2011-(02)Feb-14 - 2011-12 GSN Allocation Report VALUED - SSDemo Update" xfId="211"/>
    <cellStyle name="_200708 Interim Actual - Feb 28th, 2008_2009-(02)Feb-11-4 Yr Outlook_2009-10 GSN with ETFO at 3% with reconcile (3)_2011-(02)Feb-18 - 2011-12 GSN - Allocation Report - Enhancements - Utilities" xfId="212"/>
    <cellStyle name="_200708 Interim Actual - Feb 28th, 2008_2009-(02)Feb-11-4 Yr Outlook_2009-10 GSN with ETFO at 3% with reconcile (3)_2011-(02)Feb-18 - 2011-12 GSN - Allocation Report - Enhancements 2" xfId="213"/>
    <cellStyle name="_200708 Interim Actual - Feb 28th, 2008_2009-(02)Feb-11-4 Yr Outlook_2009-10 GSN with ETFO at 3% with reconcile (3)_2011-(02)Feb-22 - 2011-12 GSN - Allocation Report - Enhancements 2" xfId="214"/>
    <cellStyle name="_200708 Interim Actual - Feb 28th, 2008_2009-(02)Feb-11-4 Yr Outlook_2009-10 GSN with ETFO at 3% with reconcile (3)_2011-(02)Feb-24 - 2011-12 GSN - Allocation Report - Enhancements - Update CapInterest" xfId="215"/>
    <cellStyle name="_200708 Interim Actual - Feb 28th, 2008_2009-(02)Feb-11-4 Yr Outlook_2009-10 GSN with ETFO at 3% with reconcile (3)_2011-(02)Feb-24 - 2011-12 GSN - Allocation Report - Enhancements 2 - Update CapInterest" xfId="216"/>
    <cellStyle name="_200708 Interim Actual - Feb 28th, 2008_2009-(02)Feb-11-4 Yr Outlook_2009-10 GSN with ETFO at 3% with reconcile (3)_2011-(03)Mar-10 - 2011-12 GSN - Allocation Report - Base Forecast Reconciliation - Update 72RE" xfId="217"/>
    <cellStyle name="_200708 Interim Actual - Feb 28th, 2008_2009-(02)Feb-11-4 Yr Outlook_2009-10 GSN with ETFO at 3% with reconcile (3)_2011-(03)Mar-14 - 2011-12 GSN - Allocation Report - Enhancements - Update 72REt" xfId="218"/>
    <cellStyle name="_200708 Interim Actual - Feb 28th, 2008_2009-(02)Feb-11-4 Yr Outlook_2009-10 GSN with ETFO at 3% with reconcile (3)_2011-(03)Mar-15 - 2011-12 GSN - Allocation Report - Enhancements 2 - Update 72RE" xfId="219"/>
    <cellStyle name="_200708 Interim Actual - Feb 28th, 2008_2009-(02)Feb-11-4 Yr Outlook_2009-10 GSN with ETFO at 3% with reconcile (3)_2011-(03)Mar-17- 2011-12 GSN - Special Education Funding - Updated to 72 RE" xfId="220"/>
    <cellStyle name="_200708 Interim Actual - Feb 28th, 2008_2009-(02)Feb-11-4 Yr Outlook_2009-10 GSN with ETFO at 3% with reconcile (3)_2011-(03)Mar-23- 2011-12 GSN - Special Education Funding - Updated to 72 RE" xfId="221"/>
    <cellStyle name="_200708 Interim Actual - Feb 28th, 2008_2009-(02)Feb-11-4 Yr Outlook_2009-10 GSN with ETFO at 3% with reconcile (3)_2011-(03)Mar-24 - 2011-12 GSN - Allocation Report - Enhancements - Update RECAPP" xfId="222"/>
    <cellStyle name="_200708 Interim Actual - Feb 28th, 2008_2009-(02)Feb-11-4 Yr Outlook_2009-10 GSN with ETFO at 3% with reconcile (3)_2011-(06)Jun-10 - 2012-13 GSN - Allocation Report - Test" xfId="223"/>
    <cellStyle name="_200708 Interim Actual - Feb 28th, 2008_2009-(02)Feb-11-4 Yr Outlook_2009-10 GSN with ETFO at 3% with reconcile (3)_2011-(09)Sep-23 - 2011-12 GSN - Allocation Report - Enhancements - Update RECAPP" xfId="224"/>
    <cellStyle name="_200708 Interim Actual - Feb 28th, 2008_2009-(02)Feb-11-4 Yr Outlook_2009-10 GSN with ETFO at 3% with reconcile (3)_2011-(11)Nov-23 - 2011-12 GSN - Allocation Report - 2012-13 Base" xfId="225"/>
    <cellStyle name="_200708 Interim Actual - Feb 28th, 2008_2009-(02)Feb-11-4 Yr Outlook_2009-10 GSN with ETFO at 3% with reconcile (3)_2011-(12)Dec-19 - 2011-12 GSN - Allocation Report - 2012-13 Base with PDT" xfId="226"/>
    <cellStyle name="_200708 Interim Actual - Feb 28th, 2008_2009-(02)Feb-11-4 Yr Outlook_2009-10 GSN with ETFO at 3% with reconcile (3)_2012-(01)Jan-17 - 2011-12 GSN - Allocation Report - 2012-13 Projected Base" xfId="227"/>
    <cellStyle name="_200708 Interim Actual - Feb 28th, 2008_2009-(02)Feb-11-4 Yr Outlook_2009-10 GSN with ETFO at 3% with reconcile (3)_2012-01-16 - 2012-13 GSN - Allocation Report - Base Forecast Reconciliation" xfId="228"/>
    <cellStyle name="_200708 Interim Actual - Feb 28th, 2008_2009-(02)Feb-11-4 Yr Outlook_2009-10 GSN with ETFO at 3% with reconcile (3)_2012-01-19- 2012-13 GSN - Special Education Funding - 70 RE" xfId="229"/>
    <cellStyle name="_200708 Interim Actual - Feb 28th, 2008_2009-(02)Feb-11-4 Yr Outlook_2009-10 GSN with ETFO at 3% with reconcile (3)_2012-01-24 - 2012-13 GSN - Special Education Funding - 70 RE" xfId="230"/>
    <cellStyle name="_200708 Interim Actual - Feb 28th, 2008_2009-(02)Feb-11-4 Yr Outlook_2009-10 GSN with ETFO at 3% with reconcile (3)_2012-01-26 - 2012-13 GSN - Allocation Report - Base + Approved - 71RE" xfId="231"/>
    <cellStyle name="_200708 Interim Actual - Feb 28th, 2008_2009-(02)Feb-11-4 Yr Outlook_2009-10 GSN with ETFO at 3% with reconcile (3)_2012-01-27 - 2012-13 GSN - Allocation Report - Base + Approved + New - 71RE" xfId="232"/>
    <cellStyle name="_200708 Interim Actual - Feb 28th, 2008_2009-(02)Feb-11-4 Yr Outlook_2009-10 GSN with ETFO at 3% with reconcile (3)_2012-01-31 - 2012-13 GSN - Allocation Report - Base + Approved - 71RE FNMI Update" xfId="233"/>
    <cellStyle name="_200708 Interim Actual - Feb 28th, 2008_2009-(02)Feb-11-4 Yr Outlook_2009-10 GSN with ETFO at 3% with reconcile (3)_2012-01-31 - 2012-13 GSN - Allocation Report - Base + Approved + New - 71RE" xfId="234"/>
    <cellStyle name="_200708 Interim Actual - Feb 28th, 2008_2009-(02)Feb-11-4 Yr Outlook_2009-10 GSN with ETFO at 3% with reconcile (3)_2012-02-01 - 2012-13 GSN - Allocation Report - Base Forecast Reconciliation - 71RE Update SpecEd &amp; Trans" xfId="235"/>
    <cellStyle name="_200708 Interim Actual - Feb 28th, 2008_2009-(02)Feb-11-4 Yr Outlook_2009-10 GSN with ETFO at 3% with reconcile (3)_2012-02-02 - 2012-13 GSN - Allocation Report - Base + Approved - 71RE Update SpecEd &amp; Trans" xfId="236"/>
    <cellStyle name="_200708 Interim Actual - Feb 28th, 2008_2009-(02)Feb-11-4 Yr Outlook_2009-10 GSN with ETFO at 3% with reconcile (3)_2012-02-02 - 2012-13 GSN - Allocation Report - Base + Approved + New - 71RE Update CapInt" xfId="237"/>
    <cellStyle name="_200708 Interim Actual - Feb 28th, 2008_2009-(02)Feb-11-4 Yr Outlook_2009-10 GSN with ETFO at 3% with reconcile (3)_2012-02-03 - 2012-13 GSN - Allocation Report - Base + Approved + New - 71RE Update SS Savings" xfId="238"/>
    <cellStyle name="_200708 Interim Actual - Feb 28th, 2008_2009-(02)Feb-11-4 Yr Outlook_2009-10 GSN with ETFO at 3% with reconcile (3)_2012-02-06 - 2012-13 GSN - Allocation Report - Base Forecast Reconciliation - 71RE EXTERNAL" xfId="239"/>
    <cellStyle name="_200708 Interim Actual - Feb 28th, 2008_2009-(02)Feb-11-4 Yr Outlook_2009-10 GSN with ETFO at 3% with reconcile (3)_2012-02-07- 2012-13 GSN - Allocation Report - Base + Approved + New - 71RE" xfId="240"/>
    <cellStyle name="_200708 Interim Actual - Feb 28th, 2008_2009-(02)Feb-11-4 Yr Outlook_2009-10 GSN with ETFO at 3% with reconcile (3)_2012-02-10- 2012-13 GSN - Allocation Report - Base + Approved + New - 71RE EXTERNAL" xfId="241"/>
    <cellStyle name="_200708 Interim Actual - Feb 28th, 2008_2009-(02)Feb-11-4 Yr Outlook_2009-10 GSN with ETFO at 3% with reconcile (3)_2012-02-15- 2012-13 GSN - Allocation Report - Base + Approved + New - 71RE EXTERNAL" xfId="242"/>
    <cellStyle name="_200708 Interim Actual - Feb 28th, 2008_2009-(02)Feb-11-4 Yr Outlook_2009-10 GSN with ETFO at 3% with reconcile (3)_2012-02-17- 2012-13 GSN - Allocation Report - Base + Approved + New - 71RE EXTERNAL HNA-Prediction" xfId="243"/>
    <cellStyle name="_200708 Interim Actual - Feb 28th, 2008_2009-(02)Feb-11-4 Yr Outlook_2009-10 GSN with ETFO at 3% with reconcile (3)_2012-02-21- 2012-13 GSN - Allocation Report - Base + Approved + New - 71RE EXTERNAL Non-Union Savings" xfId="244"/>
    <cellStyle name="_200708 Interim Actual - Feb 28th, 2008_2009-(02)Feb-11-4 Yr Outlook_2009-10 GSN with ETFO at 3% with reconcile (3)_2012-02-22 - 2012-13 GSN - Allocation Report - Base + Approved + New - 71RE EXTERNAL ESL-CUS" xfId="245"/>
    <cellStyle name="_200708 Interim Actual - Feb 28th, 2008_2009-(02)Feb-11-4 Yr Outlook_2009-10 GSN with ETFO at 3% with reconcile (3)_2012-02-23 - 2012-13 GSN - Allocation Report - EXTERNAL 71RE - 3 - Base + Approved + New" xfId="246"/>
    <cellStyle name="_200708 Interim Actual - Feb 28th, 2008_2009-(02)Feb-11-4 Yr Outlook_2009-10 GSN with ETFO at 3% with reconcile (3)_2012-03-02 - 2012-13 GSN - Allocation Report - EXTERNAL 72RE - 1 - Base Forecast Reconciliation" xfId="247"/>
    <cellStyle name="_200708 Interim Actual - Feb 28th, 2008_2009-(02)Feb-11-4 Yr Outlook_2009-10 GSN with ETFO at 3% with reconcile (3)_2012-03-16 - 2012-13 GSN - Allocation Report - EXTERNAL 72RE - 3 - Base + Approved + New" xfId="248"/>
    <cellStyle name="_200708 Interim Actual - Feb 28th, 2008_2009-(02)Feb-11-4 Yr Outlook_2009-10 GSN with ETFO at 3% with reconcile (3)_2012-03-29 - 2012-13 GSN - Allocation Report - EXTERNAL 72RE - French 1%" xfId="249"/>
    <cellStyle name="_200708 Interim Actual - Feb 28th, 2008_2009-(02)Feb-11-4 Yr Outlook_2009-10 GSN with ETFO at 3% with reconcile (3)_2012-04-03 - 2012-13 GSN - Allocation Report - EXTERNAL 72RE - 1% Teacher Salary" xfId="250"/>
    <cellStyle name="_200708 Interim Actual - Feb 28th, 2008_2009-(02)Feb-11-4 Yr Outlook_2009-10 GSN with ETFO at 3% with reconcile (3)_2012-04-03 - 2012-13 GSN - Allocation Report - EXTERNAL 72RE - Benefits Multi-Year" xfId="251"/>
    <cellStyle name="_200708 Interim Actual - Feb 28th, 2008_2009-(02)Feb-11-4 Yr Outlook_2009-10 GSN with ETFO at 3% with reconcile (3)_2012-05-04 - 2012-13 GSN - Allocation Report - EXTERNAL 72RE - 02B - Base + Approved + New" xfId="252"/>
    <cellStyle name="_200708 Interim Actual - Feb 28th, 2008_2009-(02)Feb-11-4 Yr Outlook_2009-10 GSN with ETFO at 3% with reconcile (3)_2012-05-16 - 2012-13 GSN - Allocation Report - INTERNAL 72RE - 02B - Base + Approved + New" xfId="253"/>
    <cellStyle name="_200708 Interim Actual - Feb 28th, 2008_2009-(02)Feb-11-4 Yr Outlook_2009-10 GSN with ETFO at 3% with reconcile (3)_2012-06-15 - 2012-13 GSN - Allocation Report - EXTERNAL 72RE - 03B - Final GSN Starting Point" xfId="254"/>
    <cellStyle name="_200708 Interim Actual - Feb 28th, 2008_2009-(02)Feb-11-4 Yr Outlook_2009-10 GSN with ETFO at 3% with reconcile (3)_2012-06-15 - 2012-13 GSN - Allocation Report - INTERNAL 72RE - 03B - Final GSN Starting Point" xfId="255"/>
    <cellStyle name="_200708 Interim Actual - Feb 28th, 2008_2009-(02)Feb-11-4 Yr Outlook_2009-10 GSN with ETFO at 3% with reconcile (3)_2012-07-24 - 2012-13 GSN - Allocation Report - INTERNAL 72RE - 04 - OECTA" xfId="256"/>
    <cellStyle name="_200708 Interim Actual - Feb 28th, 2008_2009-(02)Feb-11-4 Yr Outlook_2009-10 GSN with ETFO at 3% with reconcile (3)_2012-07-25 - 2012-13 GSN - Allocation Report - INTERNAL 72RE - 04 - OECTA v2" xfId="257"/>
    <cellStyle name="_200708 Interim Actual - Feb 28th, 2008_2009-(02)Feb-11-4 Yr Outlook_2009-10 GSN with ETFO at 3% with reconcile (3)_APPROVED" xfId="258"/>
    <cellStyle name="_200708 Interim Actual - Feb 28th, 2008_2009-(02)Feb-11-4 Yr Outlook_2009-10 GSN with ETFO at 3% with reconcile (3)_APPROVEDTEST" xfId="259"/>
    <cellStyle name="_200708 Interim Actual - Feb 28th, 2008_2009-(02)Feb-11-4 Yr Outlook_2009-10 GSN with ETFO at 3% with reconcile (3)_BASE" xfId="260"/>
    <cellStyle name="_200708 Interim Actual - Feb 28th, 2008_2009-(02)Feb-11-4 Yr Outlook_2009-10 GSN with ETFO at 3% with reconcile (3)_BBB Report" xfId="261"/>
    <cellStyle name="_200708 Interim Actual - Feb 28th, 2008_2009-(02)Feb-11-4 Yr Outlook_2009-10 GSN with ETFO at 3% with reconcile (3)_Book5" xfId="262"/>
    <cellStyle name="_200708 Interim Actual - Feb 28th, 2008_2009-(02)Feb-11-4 Yr Outlook_2009-10 GSN with ETFO at 3% with reconcile (3)_ENH" xfId="263"/>
    <cellStyle name="_200708 Interim Actual - Feb 28th, 2008_2009-(02)Feb-11-4 Yr Outlook_2009-10 GSN with ETFO at 3% with reconcile (3)_G48CS25 Df" xfId="264"/>
    <cellStyle name="_200708 Interim Actual - Feb 28th, 2008_2009-(02)Feb-11-4 Yr Outlook_2009-10 GSN with ETFO at 3% with reconcile (3)_HNA" xfId="265"/>
    <cellStyle name="_200708 Interim Actual - Feb 28th, 2008_2009-(02)Feb-11-4 Yr Outlook_2009-10 GSN with ETFO at 3% with reconcile (3)_HoldHarmless" xfId="266"/>
    <cellStyle name="_200708 Interim Actual - Feb 28th, 2008_2009-(02)Feb-11-4 Yr Outlook_2009-10 GSN with ETFO at 3% with reconcile (3)_Reconcile Base" xfId="267"/>
    <cellStyle name="_200708 Interim Actual - Feb 28th, 2008_2009-(02)Feb-11-4 Yr Outlook_2009-10 GSN with ETFO at 3% with reconcile (3)_RECONCILIATION" xfId="268"/>
    <cellStyle name="_200708 Interim Actual - Feb 28th, 2008_2009-(02)Feb-11-4 Yr Outlook_2009-10 GSN with ETFO at 3% with reconcile (3)_SAF Df" xfId="269"/>
    <cellStyle name="_200708 Interim Actual - Feb 28th, 2008_2009-(02)Feb-11-4 Yr Outlook_2009-10 GSN with ETFO at 3% with reconcile (3)_Sheet1" xfId="270"/>
    <cellStyle name="_200708 Interim Actual - Feb 28th, 2008_2009-(02)Feb-11-4 Yr Outlook_2009-10 GSN with ETFO at 3% with reconcile (3)_SUMMARY" xfId="271"/>
    <cellStyle name="_200708 Interim Actual - Feb 28th, 2008_2009-(02)Feb-11-4 Yr Outlook_2009-10 GSN with ETFO at 3% with reconcile (3)_Unallocated" xfId="272"/>
    <cellStyle name="_200708 Interim Actual - Feb 28th, 2008_2009-(02)Feb-13 - 2009-10 GSN - Allocation Report - Revised Estimates EXTERNAL 71 brds REFENH2 SAVINGS RUNS" xfId="273"/>
    <cellStyle name="_200708 Interim Actual - Feb 28th, 2008_2009-(02)Feb-13 - 2009-10 GSN - Allocation Report - Revised Estimates EXTERNAL 71 brds REFENH2 SAVINGS RUNS 2" xfId="274"/>
    <cellStyle name="_200708 Interim Actual - Feb 28th, 2008_2009-(02)Feb-16 - 2009-10 GSN - Allocation Report - Revised Estimates EXTERNAL 71 brds FINAL GSN" xfId="275"/>
    <cellStyle name="_200708 Interim Actual - Feb 28th, 2008_2009-(02)Feb-26 - 2009-10 GSN - Allocation Report - Revised Estimates EXTERNAL 71 brds" xfId="276"/>
    <cellStyle name="_200708 Interim Actual - Feb 28th, 2008_2009-(03)Mar-" xfId="277"/>
    <cellStyle name="_200708 Interim Actual - Feb 28th, 2008_2009-(03)Mar-02 - 2009-10 GSN - Allocation Report - Revised Estimates 72 brds" xfId="278"/>
    <cellStyle name="_200708 Interim Actual - Feb 28th, 2008_2009-(03)Mar-10 - 2009-10 GSN - Allocation Report - Revised Estimates 72 brds" xfId="279"/>
    <cellStyle name="_200708 Interim Actual - Feb 28th, 2008_2009-(03)Mar-10 - 2009-10 GSN - Allocation Report - Revised Estimates 72 brds ETFO" xfId="280"/>
    <cellStyle name="_200708 Interim Actual - Feb 28th, 2008_2009-(03)Mar-12" xfId="281"/>
    <cellStyle name="_200708 Interim Actual - Feb 28th, 2008_2009-(03)Mar-12 " xfId="282"/>
    <cellStyle name="_200708 Interim Actual - Feb 28th, 2008_2009-(03)Mar-12 - " xfId="283"/>
    <cellStyle name="_200708 Interim Actual - Feb 28th, 2008_2009-(03)Mar-12 - 2" xfId="284"/>
    <cellStyle name="_200708 Interim Actual - Feb 28th, 2008_2009-(03)Mar-12 - 200" xfId="285"/>
    <cellStyle name="_200708 Interim Actual - Feb 28th, 2008_2009-(03)Mar-12 - 2009" xfId="286"/>
    <cellStyle name="_200708 Interim Actual - Feb 28th, 2008_2009-(03)Mar-12 - 2009-" xfId="287"/>
    <cellStyle name="_200708 Interim Actual - Feb 28th, 2008_2009-(03)Mar-12 - 2009-1" xfId="288"/>
    <cellStyle name="_200708 Interim Actual - Feb 28th, 2008_2009-(03)Mar-12 - 2009-10" xfId="289"/>
    <cellStyle name="_200708 Interim Actual - Feb 28th, 2008_2009-(03)Mar-12 - 2009-10 GS" xfId="290"/>
    <cellStyle name="_200708 Interim Actual - Feb 28th, 2008_2009-(03)Mar-12 - 2009-10 GSN" xfId="291"/>
    <cellStyle name="_200708 Interim Actual - Feb 28th, 2008_2009-(03)Mar-12 - 2009-10 GSN " xfId="292"/>
    <cellStyle name="_200708 Interim Actual - Feb 28th, 2008_2009-(03)Mar-12 - 2009-10 GSN -" xfId="293"/>
    <cellStyle name="_200708 Interim Actual - Feb 28th, 2008_2009-(03)Mar-12 - 2009-10 GSN - " xfId="294"/>
    <cellStyle name="_200708 Interim Actual - Feb 28th, 2008_2009-(03)Mar-12 - 2009-10 GSN - Al" xfId="295"/>
    <cellStyle name="_200708 Interim Actual - Feb 28th, 2008_2009-(03)Mar-12 - 2009-10 GSN - Allo" xfId="296"/>
    <cellStyle name="_200708 Interim Actual - Feb 28th, 2008_2009-(03)Mar-12 - 2009-10 GSN - Alloc" xfId="297"/>
    <cellStyle name="_200708 Interim Actual - Feb 28th, 2008_2009-(03)Mar-12 - 2009-10 GSN - Alloca" xfId="298"/>
    <cellStyle name="_200708 Interim Actual - Feb 28th, 2008_2009-(03)Mar-12 - 2009-10 GSN - Allocat" xfId="299"/>
    <cellStyle name="_200708 Interim Actual - Feb 28th, 2008_2009-(03)Mar-12 - 2009-10 GSN - Allocati" xfId="300"/>
    <cellStyle name="_200708 Interim Actual - Feb 28th, 2008_2009-(03)Mar-12 - 2009-10 GSN - Allocatio" xfId="301"/>
    <cellStyle name="_200708 Interim Actual - Feb 28th, 2008_2009-(03)Mar-12 - 2009-10 GSN - Allocation" xfId="302"/>
    <cellStyle name="_200708 Interim Actual - Feb 28th, 2008_2009-(03)Mar-12 - 2009-10 GSN - Allocation " xfId="303"/>
    <cellStyle name="_200708 Interim Actual - Feb 28th, 2008_2009-(03)Mar-12 - 2009-10 GSN - Allocation R" xfId="304"/>
    <cellStyle name="_200708 Interim Actual - Feb 28th, 2008_2009-(03)Mar-12 - 2009-10 GSN - Allocation Repo" xfId="305"/>
    <cellStyle name="_200708 Interim Actual - Feb 28th, 2008_2009-(03)Mar-12 - 2009-10 GSN - Allocation Report " xfId="306"/>
    <cellStyle name="_200708 Interim Actual - Feb 28th, 2008_2009-(03)Mar-12 - 2009-10 GSN - Allocation Report - " xfId="307"/>
    <cellStyle name="_200708 Interim Actual - Feb 28th, 2008_2009-(03)Mar-12 - 2009-10 GSN - Allocation Report - R" xfId="308"/>
    <cellStyle name="_200708 Interim Actual - Feb 28th, 2008_2009-(03)Mar-12 - 2009-10 GSN - Allocation Report - Revised Estimates - Base Forecast 72 brds with Graphs" xfId="309"/>
    <cellStyle name="_200708 Interim Actual - Feb 28th, 2008_2009-(03)Mar-12 - 2009-10 GSN - Allocation Report - Revised Estimates - Base Forecast 72 brds with Graphs 2" xfId="310"/>
    <cellStyle name="_200708 Interim Actual - Feb 28th, 2008_2009-(03)Mar-12 - 2009-10 GSN - Allocation Report - Revised Estimates - Base Forecast 72 brds with Graphs_2010-(07)Jul-23 - 2010-11 GSN - Allocation Report - 2010-11 Enhancements for 2011-12 Base Forecast" xfId="311"/>
    <cellStyle name="_200708 Interim Actual - Feb 28th, 2008_2009-(03)Mar-12 - 2009-10 GSN - Allocation Report - Revised Estimates - Base Forecast 72 brds with Graphs_2010-(07)Jul-23 - 2010-11 GSN - Allocation Report - 2010-11 Enhancements for 2011-12 Base Forecast 2" xfId="312"/>
    <cellStyle name="_200708 Interim Actual - Feb 28th, 2008_2009-(03)Mar-12 - 2009-10 GSN - Allocation Report - Revised Estimates - Base Forecast 72 brds with Graphs_2010-(07)Jul-23 - 2010-11 GSN - Allocation Report - 2010-11 Enhancements for 2011-12 Base Forecast_APPROVED" xfId="313"/>
    <cellStyle name="_200708 Interim Actual - Feb 28th, 2008_2009-(03)Mar-12 - 2009-10 GSN - Allocation Report - Revised Estimates - Base Forecast 72 brds with Graphs_2010-(07)Jul-23 - 2010-11 GSN - Allocation Report - 2010-11 Enhancements for 2011-12 Base Forecast_BASE" xfId="314"/>
    <cellStyle name="_200708 Interim Actual - Feb 28th, 2008_2009-(03)Mar-12 - 2009-10 GSN - Allocation Report - Revised Estimates - Base Forecast 72 brds with Graphs_2010-(07)Jul-23 - 2010-11 GSN - Allocation Report - 2010-11 Enhancements for 2011-12 Base Forecast_ENH" xfId="315"/>
    <cellStyle name="_200708 Interim Actual - Feb 28th, 2008_2009-(03)Mar-12 - 2009-10 GSN - Allocation Report - Revised Estimates - Base Forecast 72 brds with Graphs_2010-(07)Jul-23 - 2010-11 GSN - Allocation Report - 2010-11 Enhancements for 2011-12 Base Forecast_G48CS25 Df" xfId="316"/>
    <cellStyle name="_200708 Interim Actual - Feb 28th, 2008_2009-(03)Mar-12 - 2009-10 GSN - Allocation Report - Revised Estimates - Base Forecast 72 brds with Graphs_2010-(07)Jul-23 - 2010-11 GSN - Allocation Report - 2010-11 Enhancements for 2011-12 Base Forecast_SAF Df" xfId="317"/>
    <cellStyle name="_200708 Interim Actual - Feb 28th, 2008_2009-(03)Mar-12 - 2009-10 GSN - Allocation Report - Revised Estimates - Base Forecast 72 brds with Graphs_2010-(07)Jul-23 - 2010-11 GSN - Allocation Report - 2010-11 Enhancements for 2011-12 Base Forecast_Sheet1" xfId="318"/>
    <cellStyle name="_200708 Interim Actual - Feb 28th, 2008_2009-(03)Mar-12 - 2009-10 GSN - Allocation Report - Revised Estimates - Base Forecast 72 brds with Graphs_2010-(07)Jul-23 - 2010-11 GSN - Allocation Report - 2010-11 Enhancements for 2011-12 Base Forecast_SUMMARY" xfId="319"/>
    <cellStyle name="_200708 Interim Actual - Feb 28th, 2008_2009-(03)Mar-12 - 2009-10 GSN - Allocation Report - Revised Estimates - Base Forecast 72 brds with Graphs_2011-(01)Jan-17 - 2011-12 GSN - Allocation Report - Base Forecast Reconciliation" xfId="320"/>
    <cellStyle name="_200708 Interim Actual - Feb 28th, 2008_2009-(03)Mar-12 - 2009-10 GSN - Allocation Report - Revised Estimates - Base Forecast 72 brds with Graphs_2011-(01)Jan-19 - 2011-12 GSN - Allocation Report - Base Forecast Reconciliation" xfId="321"/>
    <cellStyle name="_200708 Interim Actual - Feb 28th, 2008_2009-(03)Mar-12 - 2009-10 GSN - Allocation Report - Revised Estimates - Base Forecast 72 brds with Graphs_2011-(01)Jan-21 - 2011-12 GSN - Allocation Report - Base Forecast Reconciliation RECOVERED" xfId="322"/>
    <cellStyle name="_200708 Interim Actual - Feb 28th, 2008_2009-(03)Mar-12 - 2009-10 GSN - Allocation Report - Revised Estimates - Base Forecast 72 brds with Graphs_2011-(01)Jan-21 - 2011-12 GSN - Special Education Funding" xfId="323"/>
    <cellStyle name="_200708 Interim Actual - Feb 28th, 2008_2009-(03)Mar-12 - 2009-10 GSN - Allocation Report - Revised Estimates - Base Forecast 72 brds with Graphs_2011-(01)Jan-23 - 2011-12 GSN - Allocation Report - Base Forecast Reconciliation RECOVERED" xfId="324"/>
    <cellStyle name="_200708 Interim Actual - Feb 28th, 2008_2009-(03)Mar-12 - 2009-10 GSN - Allocation Report - Revised Estimates - Base Forecast 72 brds with Graphs_2011-(01)Jan-23 - 2011-12 GSN - Allocation Report - Enhancements" xfId="325"/>
    <cellStyle name="_200708 Interim Actual - Feb 28th, 2008_2009-(03)Mar-12 - 2009-10 GSN - Allocation Report - Revised Estimates - Base Forecast 72 brds with Graphs_2011-(01)Jan-25 - 2011-12 GSN - Allocation Report - Enhancements" xfId="326"/>
    <cellStyle name="_200708 Interim Actual - Feb 28th, 2008_2009-(03)Mar-12 - 2009-10 GSN - Allocation Report - Revised Estimates - Base Forecast 72 brds with Graphs_2011-(01)Jan-25 - 2011-12 GSN - Allocation Report - Enhancements v2" xfId="327"/>
    <cellStyle name="_200708 Interim Actual - Feb 28th, 2008_2009-(03)Mar-12 - 2009-10 GSN - Allocation Report - Revised Estimates - Base Forecast 72 brds with Graphs_2011-(01)Jan-26 - 2011-12 GSN - Allocation Report - Enhancements - Update SpecEd" xfId="328"/>
    <cellStyle name="_200708 Interim Actual - Feb 28th, 2008_2009-(03)Mar-12 - 2009-10 GSN - Allocation Report - Revised Estimates - Base Forecast 72 brds with Graphs_2011-(01)Jan-26 - 2011-12 GSN - Special Education Funding" xfId="329"/>
    <cellStyle name="_200708 Interim Actual - Feb 28th, 2008_2009-(03)Mar-12 - 2009-10 GSN - Allocation Report - Revised Estimates - Base Forecast 72 brds with Graphs_2011-(01)Jan-27 - 2011-12 GSN - Allocation Report - Base Forecast Reconciliation - Update DSA Phase-Out" xfId="330"/>
    <cellStyle name="_200708 Interim Actual - Feb 28th, 2008_2009-(03)Mar-12 - 2009-10 GSN - Allocation Report - Revised Estimates - Base Forecast 72 brds with Graphs_2011-(01)Jan-27 - 2011-12 GSN - Allocation Report - Impact of Internal Forecast" xfId="331"/>
    <cellStyle name="_200708 Interim Actual - Feb 28th, 2008_2009-(03)Mar-12 - 2009-10 GSN - Allocation Report - Revised Estimates - Base Forecast 72 brds with Graphs_2011-(01)Jan-28 - 2011-12 GSN - Allocation Report - Enhancements - Update SpecEd v2" xfId="332"/>
    <cellStyle name="_200708 Interim Actual - Feb 28th, 2008_2009-(03)Mar-12 - 2009-10 GSN - Allocation Report - Revised Estimates - Base Forecast 72 brds with Graphs_2011-(02)Feb-14 - 2011-12 GSN Allocation Report VALUED - SSDemo Update" xfId="333"/>
    <cellStyle name="_200708 Interim Actual - Feb 28th, 2008_2009-(03)Mar-12 - 2009-10 GSN - Allocation Report - Revised Estimates - Base Forecast 72 brds with Graphs_2011-(02)Feb-18 - 2011-12 GSN - Allocation Report - Enhancements - Utilities" xfId="334"/>
    <cellStyle name="_200708 Interim Actual - Feb 28th, 2008_2009-(03)Mar-12 - 2009-10 GSN - Allocation Report - Revised Estimates - Base Forecast 72 brds with Graphs_2011-(02)Feb-18 - 2011-12 GSN - Allocation Report - Enhancements 2" xfId="335"/>
    <cellStyle name="_200708 Interim Actual - Feb 28th, 2008_2009-(03)Mar-12 - 2009-10 GSN - Allocation Report - Revised Estimates - Base Forecast 72 brds with Graphs_2011-(02)Feb-22 - 2011-12 GSN - Allocation Report - Enhancements 2" xfId="336"/>
    <cellStyle name="_200708 Interim Actual - Feb 28th, 2008_2009-(03)Mar-12 - 2009-10 GSN - Allocation Report - Revised Estimates - Base Forecast 72 brds with Graphs_2011-(02)Feb-24 - 2011-12 GSN - Allocation Report - Enhancements - Update CapInterest" xfId="337"/>
    <cellStyle name="_200708 Interim Actual - Feb 28th, 2008_2009-(03)Mar-12 - 2009-10 GSN - Allocation Report - Revised Estimates - Base Forecast 72 brds with Graphs_2011-(02)Feb-24 - 2011-12 GSN - Allocation Report - Enhancements 2 - Update CapInterest" xfId="338"/>
    <cellStyle name="_200708 Interim Actual - Feb 28th, 2008_2009-(03)Mar-12 - 2009-10 GSN - Allocation Report - Revised Estimates - Base Forecast 72 brds with Graphs_2011-(03)Mar-10 - 2011-12 GSN - Allocation Report - Base Forecast Reconciliation - Update 72RE" xfId="339"/>
    <cellStyle name="_200708 Interim Actual - Feb 28th, 2008_2009-(03)Mar-12 - 2009-10 GSN - Allocation Report - Revised Estimates - Base Forecast 72 brds with Graphs_2011-(03)Mar-14 - 2011-12 GSN - Allocation Report - Enhancements - Update 72REt" xfId="340"/>
    <cellStyle name="_200708 Interim Actual - Feb 28th, 2008_2009-(03)Mar-12 - 2009-10 GSN - Allocation Report - Revised Estimates - Base Forecast 72 brds with Graphs_2011-(03)Mar-15 - 2011-12 GSN - Allocation Report - Enhancements 2 - Update 72RE" xfId="341"/>
    <cellStyle name="_200708 Interim Actual - Feb 28th, 2008_2009-(03)Mar-12 - 2009-10 GSN - Allocation Report - Revised Estimates - Base Forecast 72 brds with Graphs_2011-(03)Mar-17- 2011-12 GSN - Special Education Funding - Updated to 72 RE" xfId="342"/>
    <cellStyle name="_200708 Interim Actual - Feb 28th, 2008_2009-(03)Mar-12 - 2009-10 GSN - Allocation Report - Revised Estimates - Base Forecast 72 brds with Graphs_2011-(03)Mar-24 - 2011-12 GSN - Allocation Report - Enhancements - Update RECAPP" xfId="343"/>
    <cellStyle name="_200708 Interim Actual - Feb 28th, 2008_2009-(03)Mar-12 - 2009-10 GSN - Allocation Report - Revised Estimates - Base Forecast 72 brds with Graphs_2011-(06)Jun-10 - 2012-13 GSN - Allocation Report - Test" xfId="344"/>
    <cellStyle name="_200708 Interim Actual - Feb 28th, 2008_2009-(03)Mar-12 - 2009-10 GSN - Allocation Report - Revised Estimates - Base Forecast 72 brds with Graphs_2011-(09)Sep-23 - 2011-12 GSN - Allocation Report - Enhancements - Update RECAPP" xfId="345"/>
    <cellStyle name="_200708 Interim Actual - Feb 28th, 2008_2009-(03)Mar-12 - 2009-10 GSN - Allocation Report - Revised Estimates - Base Forecast 72 brds with Graphs_2011-(11)Nov-23 - 2011-12 GSN - Allocation Report - 2012-13 Base" xfId="346"/>
    <cellStyle name="_200708 Interim Actual - Feb 28th, 2008_2009-(03)Mar-12 - 2009-10 GSN - Allocation Report - Revised Estimates - Base Forecast 72 brds with Graphs_2011-(12)Dec-19 - 2011-12 GSN - Allocation Report - 2012-13 Base with PDT" xfId="347"/>
    <cellStyle name="_200708 Interim Actual - Feb 28th, 2008_2009-(03)Mar-12 - 2009-10 GSN - Allocation Report - Revised Estimates - Base Forecast 72 brds with Graphs_2012-(01)Jan-17 - 2011-12 GSN - Allocation Report - 2012-13 Projected Base" xfId="348"/>
    <cellStyle name="_200708 Interim Actual - Feb 28th, 2008_2009-(03)Mar-12 - 2009-10 GSN - Allocation Report - Revised Estimates - Base Forecast 72 brds with Graphs_2012-01-16 - 2012-13 GSN - Allocation Report - Base Forecast Reconciliation" xfId="349"/>
    <cellStyle name="_200708 Interim Actual - Feb 28th, 2008_2009-(03)Mar-12 - 2009-10 GSN - Allocation Report - Revised Estimates - Base Forecast 72 brds with Graphs_2012-01-19- 2012-13 GSN - Special Education Funding - 70 RE" xfId="350"/>
    <cellStyle name="_200708 Interim Actual - Feb 28th, 2008_2009-(03)Mar-12 - 2009-10 GSN - Allocation Report - Revised Estimates - Base Forecast 72 brds with Graphs_2012-01-24 - 2012-13 GSN - Special Education Funding - 70 RE" xfId="351"/>
    <cellStyle name="_200708 Interim Actual - Feb 28th, 2008_2009-(03)Mar-12 - 2009-10 GSN - Allocation Report - Revised Estimates - Base Forecast 72 brds with Graphs_2012-01-26 - 2012-13 GSN - Allocation Report - Base + Approved - 71RE" xfId="352"/>
    <cellStyle name="_200708 Interim Actual - Feb 28th, 2008_2009-(03)Mar-12 - 2009-10 GSN - Allocation Report - Revised Estimates - Base Forecast 72 brds with Graphs_2012-01-27 - 2012-13 GSN - Allocation Report - Base + Approved + New - 71RE" xfId="353"/>
    <cellStyle name="_200708 Interim Actual - Feb 28th, 2008_2009-(03)Mar-12 - 2009-10 GSN - Allocation Report - Revised Estimates - Base Forecast 72 brds with Graphs_2012-01-31 - 2012-13 GSN - Allocation Report - Base + Approved - 71RE FNMI Update" xfId="354"/>
    <cellStyle name="_200708 Interim Actual - Feb 28th, 2008_2009-(03)Mar-12 - 2009-10 GSN - Allocation Report - Revised Estimates - Base Forecast 72 brds with Graphs_2012-01-31 - 2012-13 GSN - Allocation Report - Base + Approved + New - 71RE" xfId="355"/>
    <cellStyle name="_200708 Interim Actual - Feb 28th, 2008_2009-(03)Mar-12 - 2009-10 GSN - Allocation Report - Revised Estimates - Base Forecast 72 brds with Graphs_2012-02-01 - 2012-13 GSN - Allocation Report - Base Forecast Reconciliation - 71RE Update SpecEd &amp; Trans" xfId="356"/>
    <cellStyle name="_200708 Interim Actual - Feb 28th, 2008_2009-(03)Mar-12 - 2009-10 GSN - Allocation Report - Revised Estimates - Base Forecast 72 brds with Graphs_2012-02-02 - 2012-13 GSN - Allocation Report - Base + Approved - 71RE Update SpecEd &amp; Trans" xfId="357"/>
    <cellStyle name="_200708 Interim Actual - Feb 28th, 2008_2009-(03)Mar-12 - 2009-10 GSN - Allocation Report - Revised Estimates - Base Forecast 72 brds with Graphs_2012-02-02 - 2012-13 GSN - Allocation Report - Base + Approved + New - 71RE Update CapInt" xfId="358"/>
    <cellStyle name="_200708 Interim Actual - Feb 28th, 2008_2009-(03)Mar-12 - 2009-10 GSN - Allocation Report - Revised Estimates - Base Forecast 72 brds with Graphs_2012-02-03 - 2012-13 GSN - Allocation Report - Base + Approved + New - 71RE Update SS Savings" xfId="359"/>
    <cellStyle name="_200708 Interim Actual - Feb 28th, 2008_2009-(03)Mar-12 - 2009-10 GSN - Allocation Report - Revised Estimates - Base Forecast 72 brds with Graphs_2012-02-06 - 2012-13 GSN - Allocation Report - Base Forecast Reconciliation - 71RE EXTERNAL" xfId="360"/>
    <cellStyle name="_200708 Interim Actual - Feb 28th, 2008_2009-(03)Mar-12 - 2009-10 GSN - Allocation Report - Revised Estimates - Base Forecast 72 brds with Graphs_2012-02-07- 2012-13 GSN - Allocation Report - Base + Approved + New - 71RE" xfId="361"/>
    <cellStyle name="_200708 Interim Actual - Feb 28th, 2008_2009-(03)Mar-12 - 2009-10 GSN - Allocation Report - Revised Estimates - Base Forecast 72 brds with Graphs_2012-02-10- 2012-13 GSN - Allocation Report - Base + Approved + New - 71RE EXTERNAL" xfId="362"/>
    <cellStyle name="_200708 Interim Actual - Feb 28th, 2008_2009-(03)Mar-12 - 2009-10 GSN - Allocation Report - Revised Estimates - Base Forecast 72 brds with Graphs_2012-02-15- 2012-13 GSN - Allocation Report - Base + Approved + New - 71RE EXTERNAL" xfId="363"/>
    <cellStyle name="_200708 Interim Actual - Feb 28th, 2008_2009-(03)Mar-12 - 2009-10 GSN - Allocation Report - Revised Estimates - Base Forecast 72 brds with Graphs_2012-02-17- 2012-13 GSN - Allocation Report - Base + Approved + New - 71RE EXTERNAL HNA-Prediction" xfId="364"/>
    <cellStyle name="_200708 Interim Actual - Feb 28th, 2008_2009-(03)Mar-12 - 2009-10 GSN - Allocation Report - Revised Estimates - Base Forecast 72 brds with Graphs_2012-02-21- 2012-13 GSN - Allocation Report - Base + Approved + New - 71RE EXTERNAL Non-Union Savings" xfId="365"/>
    <cellStyle name="_200708 Interim Actual - Feb 28th, 2008_2009-(03)Mar-12 - 2009-10 GSN - Allocation Report - Revised Estimates - Base Forecast 72 brds with Graphs_2012-02-22 - 2012-13 GSN - Allocation Report - Base + Approved + New - 71RE EXTERNAL ESL-CUS" xfId="366"/>
    <cellStyle name="_200708 Interim Actual - Feb 28th, 2008_2009-(03)Mar-12 - 2009-10 GSN - Allocation Report - Revised Estimates - Base Forecast 72 brds with Graphs_2012-02-23 - 2012-13 GSN - Allocation Report - EXTERNAL 71RE - 3 - Base + Approved + New" xfId="367"/>
    <cellStyle name="_200708 Interim Actual - Feb 28th, 2008_2009-(03)Mar-12 - 2009-10 GSN - Allocation Report - Revised Estimates - Base Forecast 72 brds with Graphs_2012-03-02 - 2012-13 GSN - Allocation Report - EXTERNAL 72RE - 1 - Base Forecast Reconciliation" xfId="368"/>
    <cellStyle name="_200708 Interim Actual - Feb 28th, 2008_2009-(03)Mar-12 - 2009-10 GSN - Allocation Report - Revised Estimates - Base Forecast 72 brds with Graphs_2012-03-16 - 2012-13 GSN - Allocation Report - EXTERNAL 72RE - 3 - Base + Approved + New" xfId="369"/>
    <cellStyle name="_200708 Interim Actual - Feb 28th, 2008_2009-(03)Mar-12 - 2009-10 GSN - Allocation Report - Revised Estimates - Base Forecast 72 brds with Graphs_2012-03-29 - 2012-13 GSN - Allocation Report - EXTERNAL 72RE - French 1%" xfId="370"/>
    <cellStyle name="_200708 Interim Actual - Feb 28th, 2008_2009-(03)Mar-12 - 2009-10 GSN - Allocation Report - Revised Estimates - Base Forecast 72 brds with Graphs_2012-04-03 - 2012-13 GSN - Allocation Report - EXTERNAL 72RE - 1% Teacher Salary" xfId="371"/>
    <cellStyle name="_200708 Interim Actual - Feb 28th, 2008_2009-(03)Mar-12 - 2009-10 GSN - Allocation Report - Revised Estimates - Base Forecast 72 brds with Graphs_2012-04-03 - 2012-13 GSN - Allocation Report - EXTERNAL 72RE - Benefits Multi-Year" xfId="372"/>
    <cellStyle name="_200708 Interim Actual - Feb 28th, 2008_2009-(03)Mar-12 - 2009-10 GSN - Allocation Report - Revised Estimates - Base Forecast 72 brds with Graphs_2012-05-04 - 2012-13 GSN - Allocation Report - EXTERNAL 72RE - 02B - Base + Approved + New" xfId="373"/>
    <cellStyle name="_200708 Interim Actual - Feb 28th, 2008_2009-(03)Mar-12 - 2009-10 GSN - Allocation Report - Revised Estimates - Base Forecast 72 brds with Graphs_2012-05-16 - 2012-13 GSN - Allocation Report - INTERNAL 72RE - 02B - Base + Approved + New" xfId="374"/>
    <cellStyle name="_200708 Interim Actual - Feb 28th, 2008_2009-(03)Mar-12 - 2009-10 GSN - Allocation Report - Revised Estimates - Base Forecast 72 brds with Graphs_2012-06-15 - 2012-13 GSN - Allocation Report - EXTERNAL 72RE - 03B - Final GSN Starting Point" xfId="375"/>
    <cellStyle name="_200708 Interim Actual - Feb 28th, 2008_2009-(03)Mar-12 - 2009-10 GSN - Allocation Report - Revised Estimates - Base Forecast 72 brds with Graphs_2012-06-15 - 2012-13 GSN - Allocation Report - INTERNAL 72RE - 03B - Final GSN Starting Point" xfId="376"/>
    <cellStyle name="_200708 Interim Actual - Feb 28th, 2008_2009-(03)Mar-12 - 2009-10 GSN - Allocation Report - Revised Estimates - Base Forecast 72 brds with Graphs_2012-07-24 - 2012-13 GSN - Allocation Report - INTERNAL 72RE - 04 - OECTA" xfId="377"/>
    <cellStyle name="_200708 Interim Actual - Feb 28th, 2008_2009-(03)Mar-12 - 2009-10 GSN - Allocation Report - Revised Estimates - Base Forecast 72 brds with Graphs_2012-07-25 - 2012-13 GSN - Allocation Report - INTERNAL 72RE - 04 - OECTA v2" xfId="378"/>
    <cellStyle name="_200708 Interim Actual - Feb 28th, 2008_2009-(03)Mar-12 - 2009-10 GSN - Allocation Report - Revised Estimates - Base Forecast 72 brds with Graphs_APPROVED" xfId="379"/>
    <cellStyle name="_200708 Interim Actual - Feb 28th, 2008_2009-(03)Mar-12 - 2009-10 GSN - Allocation Report - Revised Estimates - Base Forecast 72 brds with Graphs_APPROVEDTEST" xfId="380"/>
    <cellStyle name="_200708 Interim Actual - Feb 28th, 2008_2009-(03)Mar-12 - 2009-10 GSN - Allocation Report - Revised Estimates - Base Forecast 72 brds with Graphs_BASE" xfId="381"/>
    <cellStyle name="_200708 Interim Actual - Feb 28th, 2008_2009-(03)Mar-12 - 2009-10 GSN - Allocation Report - Revised Estimates - Base Forecast 72 brds with Graphs_ENH" xfId="382"/>
    <cellStyle name="_200708 Interim Actual - Feb 28th, 2008_2009-(03)Mar-12 - 2009-10 GSN - Allocation Report - Revised Estimates - Base Forecast 72 brds with Graphs_G48CS25 Df" xfId="383"/>
    <cellStyle name="_200708 Interim Actual - Feb 28th, 2008_2009-(03)Mar-12 - 2009-10 GSN - Allocation Report - Revised Estimates - Base Forecast 72 brds with Graphs_HNA" xfId="384"/>
    <cellStyle name="_200708 Interim Actual - Feb 28th, 2008_2009-(03)Mar-12 - 2009-10 GSN - Allocation Report - Revised Estimates - Base Forecast 72 brds with Graphs_HoldHarmless" xfId="385"/>
    <cellStyle name="_200708 Interim Actual - Feb 28th, 2008_2009-(03)Mar-12 - 2009-10 GSN - Allocation Report - Revised Estimates - Base Forecast 72 brds with Graphs_Reconcile Base" xfId="386"/>
    <cellStyle name="_200708 Interim Actual - Feb 28th, 2008_2009-(03)Mar-12 - 2009-10 GSN - Allocation Report - Revised Estimates - Base Forecast 72 brds with Graphs_RECONCILIATION" xfId="387"/>
    <cellStyle name="_200708 Interim Actual - Feb 28th, 2008_2009-(03)Mar-12 - 2009-10 GSN - Allocation Report - Revised Estimates - Base Forecast 72 brds with Graphs_SAF Df" xfId="388"/>
    <cellStyle name="_200708 Interim Actual - Feb 28th, 2008_2009-(03)Mar-12 - 2009-10 GSN - Allocation Report - Revised Estimates - Base Forecast 72 brds with Graphs_Sheet1" xfId="389"/>
    <cellStyle name="_200708 Interim Actual - Feb 28th, 2008_2009-(03)Mar-12 - 2009-10 GSN - Allocation Report - Revised Estimates - Base Forecast 72 brds with Graphs_SUMMARY" xfId="390"/>
    <cellStyle name="_200708 Interim Actual - Feb 28th, 2008_2009-(03)Mar-12 - 2009-10 GSN - Allocation Report - Revised Estimates - Base Forecast 72 brds with Graphs_Unallocated" xfId="391"/>
    <cellStyle name="_200708 Interim Actual - Feb 28th, 2008_2009-(03)Mar-13 - 2009-10 GSN - Allocation Report - Revised Estimates 72 brds ETFO" xfId="392"/>
    <cellStyle name="_200708 Interim Actual - Feb 28th, 2008_2009-(03)Mar-17 - 2009-10 GSN - Allocation Report - Revised Estimates" xfId="393"/>
    <cellStyle name="_200708 Interim Actual - Feb 28th, 2008_2009-(03)Mar-18 - 2009-10 GSN - Allocation Report - Revised Estimates" xfId="394"/>
    <cellStyle name="_200708 Interim Actual - Feb 28th, 2008_2009-(03)Mar-18 - 2009-10 GSN - Allocation Report - Revised Estimates G48" xfId="395"/>
    <cellStyle name="_200708 Interim Actual - Feb 28th, 2008_2009-(03)Mar-18 - 2009-10 GSN - Allocation Report - Revised Estimates G48 For 2010-11 Base Forecast" xfId="396"/>
    <cellStyle name="_200708 Interim Actual - Feb 28th, 2008_2009-(05)May-20 - 2009-10 GSN - Allocation Report - Template" xfId="397"/>
    <cellStyle name="_200708 Interim Actual - Feb 28th, 2008_2009-(08)Aug-11 - 2010-11 GSN - Allocation Report - Template" xfId="398"/>
    <cellStyle name="_200708 Interim Actual - Feb 28th, 2008_2009-(10)Oct-28 - 2010-11 GSN - Allocation Report - Template w Oracle" xfId="399"/>
    <cellStyle name="_200708 Interim Actual - Feb 28th, 2008_2009-(10)Oct-28 - 2010-11 GSN - Allocation Report - Template w Oracle_CA" xfId="400"/>
    <cellStyle name="_200708 Interim Actual - Feb 28th, 2008_2009-(12)Dec-18 - 2010-11 GSN - Allocation Report - Base Forecast Temp" xfId="401"/>
    <cellStyle name="_200708 Interim Actual - Feb 28th, 2008_2009-(12)Dec-23 - 2009-10 GSN - Allocation Report - Revised Estimates G48 For 2010-11 Base Forecast" xfId="402"/>
    <cellStyle name="_200708 Interim Actual - Feb 28th, 2008_2009-10 Base Forecast" xfId="403"/>
    <cellStyle name="_200708 Interim Actual - Feb 28th, 2008_2009-10 Base Forecast 2" xfId="404"/>
    <cellStyle name="_200708 Interim Actual - Feb 28th, 2008_2009-10 Base Forecast_2010-(07)Jul-23 - 2010-11 GSN - Allocation Report - 2010-11 Enhancements for 2011-12 Base Forecast" xfId="405"/>
    <cellStyle name="_200708 Interim Actual - Feb 28th, 2008_2009-10 Base Forecast_2010-(07)Jul-23 - 2010-11 GSN - Allocation Report - 2010-11 Enhancements for 2011-12 Base Forecast 2" xfId="406"/>
    <cellStyle name="_200708 Interim Actual - Feb 28th, 2008_2009-10 Base Forecast_2010-(07)Jul-23 - 2010-11 GSN - Allocation Report - 2010-11 Enhancements for 2011-12 Base Forecast_2011-(01)Jan-21 - 2011-12 GSN - Allocation Report - Base Forecast Reconciliation RECOVERED" xfId="407"/>
    <cellStyle name="_200708 Interim Actual - Feb 28th, 2008_2009-10 Base Forecast_2010-(07)Jul-23 - 2010-11 GSN - Allocation Report - 2010-11 Enhancements for 2011-12 Base Forecast_2011-(01)Jan-23 - 2011-12 GSN - Allocation Report - Base Forecast Reconciliation RECOVERED" xfId="408"/>
    <cellStyle name="_200708 Interim Actual - Feb 28th, 2008_2009-10 Base Forecast_2010-(07)Jul-23 - 2010-11 GSN - Allocation Report - 2010-11 Enhancements for 2011-12 Base Forecast_2011-(01)Jan-23 - 2011-12 GSN - Allocation Report - Enhancements" xfId="409"/>
    <cellStyle name="_200708 Interim Actual - Feb 28th, 2008_2009-10 Base Forecast_2010-(07)Jul-23 - 2010-11 GSN - Allocation Report - 2010-11 Enhancements for 2011-12 Base Forecast_2011-(01)Jan-25 - 2011-12 GSN - Allocation Report - Enhancements" xfId="410"/>
    <cellStyle name="_200708 Interim Actual - Feb 28th, 2008_2009-10 Base Forecast_2010-(07)Jul-23 - 2010-11 GSN - Allocation Report - 2010-11 Enhancements for 2011-12 Base Forecast_2011-(01)Jan-25 - 2011-12 GSN - Allocation Report - Enhancements v2" xfId="411"/>
    <cellStyle name="_200708 Interim Actual - Feb 28th, 2008_2009-10 Base Forecast_2010-(07)Jul-23 - 2010-11 GSN - Allocation Report - 2010-11 Enhancements for 2011-12 Base Forecast_2011-(01)Jan-26 - 2011-12 GSN - Allocation Report - Enhancements - Update SpecEd" xfId="412"/>
    <cellStyle name="_200708 Interim Actual - Feb 28th, 2008_2009-10 Base Forecast_2010-(07)Jul-23 - 2010-11 GSN - Allocation Report - 2010-11 Enhancements for 2011-12 Base Forecast_2011-(01)Jan-27 - 2011-12 GSN - Allocation Report - Impact of Internal Forecast" xfId="413"/>
    <cellStyle name="_200708 Interim Actual - Feb 28th, 2008_2009-10 Base Forecast_2010-(07)Jul-23 - 2010-11 GSN - Allocation Report - 2010-11 Enhancements for 2011-12 Base Forecast_2011-(01)Jan-28 - 2011-12 GSN - Allocation Report - Enhancements - Update SpecEd v2" xfId="414"/>
    <cellStyle name="_200708 Interim Actual - Feb 28th, 2008_2009-10 Base Forecast_2010-(07)Jul-23 - 2010-11 GSN - Allocation Report - 2010-11 Enhancements for 2011-12 Base Forecast_2011-(02)Feb-14 - 2011-12 GSN Allocation Report VALUED - SSDemo Update" xfId="415"/>
    <cellStyle name="_200708 Interim Actual - Feb 28th, 2008_2009-10 Base Forecast_2010-(07)Jul-23 - 2010-11 GSN - Allocation Report - 2010-11 Enhancements for 2011-12 Base Forecast_2011-(02)Feb-18 - 2011-12 GSN - Allocation Report - Enhancements - Utilities" xfId="416"/>
    <cellStyle name="_200708 Interim Actual - Feb 28th, 2008_2009-10 Base Forecast_2010-(07)Jul-23 - 2010-11 GSN - Allocation Report - 2010-11 Enhancements for 2011-12 Base Forecast_2011-(02)Feb-18 - 2011-12 GSN - Allocation Report - Enhancements 2" xfId="417"/>
    <cellStyle name="_200708 Interim Actual - Feb 28th, 2008_2009-10 Base Forecast_2010-(07)Jul-23 - 2010-11 GSN - Allocation Report - 2010-11 Enhancements for 2011-12 Base Forecast_2011-(02)Feb-22 - 2011-12 GSN - Allocation Report - Enhancements 2" xfId="418"/>
    <cellStyle name="_200708 Interim Actual - Feb 28th, 2008_2009-10 Base Forecast_2010-(07)Jul-23 - 2010-11 GSN - Allocation Report - 2010-11 Enhancements for 2011-12 Base Forecast_2011-(02)Feb-24 - 2011-12 GSN - Allocation Report - Enhancements - Update CapInterest" xfId="419"/>
    <cellStyle name="_200708 Interim Actual - Feb 28th, 2008_2009-10 Base Forecast_2010-(07)Jul-23 - 2010-11 GSN - Allocation Report - 2010-11 Enhancements for 2011-12 Base Forecast_2011-(02)Feb-24 - 2011-12 GSN - Allocation Report - Enhancements 2 - Update CapInterest" xfId="420"/>
    <cellStyle name="_200708 Interim Actual - Feb 28th, 2008_2009-10 Base Forecast_2010-(07)Jul-23 - 2010-11 GSN - Allocation Report - 2010-11 Enhancements for 2011-12 Base Forecast_2011-(03)Mar-10 - 2011-12 GSN - Allocation Report - Base Forecast Reconciliation - Update 72RE" xfId="421"/>
    <cellStyle name="_200708 Interim Actual - Feb 28th, 2008_2009-10 Base Forecast_2010-(07)Jul-23 - 2010-11 GSN - Allocation Report - 2010-11 Enhancements for 2011-12 Base Forecast_2011-(03)Mar-14 - 2011-12 GSN - Allocation Report - Enhancements - Update 72REt" xfId="422"/>
    <cellStyle name="_200708 Interim Actual - Feb 28th, 2008_2009-10 Base Forecast_2010-(07)Jul-23 - 2010-11 GSN - Allocation Report - 2010-11 Enhancements for 2011-12 Base Forecast_2011-(03)Mar-15 - 2011-12 GSN - Allocation Report - Enhancements 2 - Update 72RE" xfId="423"/>
    <cellStyle name="_200708 Interim Actual - Feb 28th, 2008_2009-10 Base Forecast_2010-(07)Jul-23 - 2010-11 GSN - Allocation Report - 2010-11 Enhancements for 2011-12 Base Forecast_2011-(03)Mar-24 - 2011-12 GSN - Allocation Report - Enhancements - Update RECAPP" xfId="424"/>
    <cellStyle name="_200708 Interim Actual - Feb 28th, 2008_2009-10 Base Forecast_2010-(07)Jul-23 - 2010-11 GSN - Allocation Report - 2010-11 Enhancements for 2011-12 Base Forecast_2011-(06)Jun-10 - 2012-13 GSN - Allocation Report - Test" xfId="425"/>
    <cellStyle name="_200708 Interim Actual - Feb 28th, 2008_2009-10 Base Forecast_2010-(07)Jul-23 - 2010-11 GSN - Allocation Report - 2010-11 Enhancements for 2011-12 Base Forecast_2011-(09)Sep-23 - 2011-12 GSN - Allocation Report - Enhancements - Update RECAPP" xfId="426"/>
    <cellStyle name="_200708 Interim Actual - Feb 28th, 2008_2009-10 Base Forecast_2010-(07)Jul-23 - 2010-11 GSN - Allocation Report - 2010-11 Enhancements for 2011-12 Base Forecast_2011-(11)Nov-23 - 2011-12 GSN - Allocation Report - 2012-13 Base" xfId="427"/>
    <cellStyle name="_200708 Interim Actual - Feb 28th, 2008_2009-10 Base Forecast_2010-(07)Jul-23 - 2010-11 GSN - Allocation Report - 2010-11 Enhancements for 2011-12 Base Forecast_2011-(12)Dec-19 - 2011-12 GSN - Allocation Report - 2012-13 Base with PDT" xfId="428"/>
    <cellStyle name="_200708 Interim Actual - Feb 28th, 2008_2009-10 Base Forecast_2010-(07)Jul-23 - 2010-11 GSN - Allocation Report - 2010-11 Enhancements for 2011-12 Base Forecast_2012-(01)Jan-17 - 2011-12 GSN - Allocation Report - 2012-13 Projected Base" xfId="429"/>
    <cellStyle name="_200708 Interim Actual - Feb 28th, 2008_2009-10 Base Forecast_2010-(07)Jul-23 - 2010-11 GSN - Allocation Report - 2010-11 Enhancements for 2011-12 Base Forecast_2012-01-16 - 2012-13 GSN - Allocation Report - Base Forecast Reconciliation" xfId="430"/>
    <cellStyle name="_200708 Interim Actual - Feb 28th, 2008_2009-10 Base Forecast_2010-(07)Jul-23 - 2010-11 GSN - Allocation Report - 2010-11 Enhancements for 2011-12 Base Forecast_2012-01-26 - 2012-13 GSN - Allocation Report - Base + Approved - 71RE" xfId="431"/>
    <cellStyle name="_200708 Interim Actual - Feb 28th, 2008_2009-10 Base Forecast_2010-(07)Jul-23 - 2010-11 GSN - Allocation Report - 2010-11 Enhancements for 2011-12 Base Forecast_2012-01-27 - 2012-13 GSN - Allocation Report - Base + Approved + New - 71RE" xfId="432"/>
    <cellStyle name="_200708 Interim Actual - Feb 28th, 2008_2009-10 Base Forecast_2010-(07)Jul-23 - 2010-11 GSN - Allocation Report - 2010-11 Enhancements for 2011-12 Base Forecast_2012-01-31 - 2012-13 GSN - Allocation Report - Base + Approved - 71RE FNMI Update" xfId="433"/>
    <cellStyle name="_200708 Interim Actual - Feb 28th, 2008_2009-10 Base Forecast_2010-(07)Jul-23 - 2010-11 GSN - Allocation Report - 2010-11 Enhancements for 2011-12 Base Forecast_2012-01-31 - 2012-13 GSN - Allocation Report - Base + Approved + New - 71RE" xfId="434"/>
    <cellStyle name="_200708 Interim Actual - Feb 28th, 2008_2009-10 Base Forecast_2010-(07)Jul-23 - 2010-11 GSN - Allocation Report - 2010-11 Enhancements for 2011-12 Base Forecast_2012-02-02 - 2012-13 GSN - Allocation Report - Base + Approved - 71RE Update SpecEd &amp; Trans" xfId="435"/>
    <cellStyle name="_200708 Interim Actual - Feb 28th, 2008_2009-10 Base Forecast_2010-(07)Jul-23 - 2010-11 GSN - Allocation Report - 2010-11 Enhancements for 2011-12 Base Forecast_2012-02-02 - 2012-13 GSN - Allocation Report - Base + Approved + New - 71RE Update CapInt" xfId="436"/>
    <cellStyle name="_200708 Interim Actual - Feb 28th, 2008_2009-10 Base Forecast_2010-(07)Jul-23 - 2010-11 GSN - Allocation Report - 2010-11 Enhancements for 2011-12 Base Forecast_2012-02-03 - 2012-13 GSN - Allocation Report - Base + Approved + New - 71RE Update SS Savings" xfId="437"/>
    <cellStyle name="_200708 Interim Actual - Feb 28th, 2008_2009-10 Base Forecast_2010-(07)Jul-23 - 2010-11 GSN - Allocation Report - 2010-11 Enhancements for 2011-12 Base Forecast_2012-02-06 - 2012-13 GSN - Allocation Report - Base Forecast Reconciliation - 71RE EXTERNAL" xfId="438"/>
    <cellStyle name="_200708 Interim Actual - Feb 28th, 2008_2009-10 Base Forecast_2010-(07)Jul-23 - 2010-11 GSN - Allocation Report - 2010-11 Enhancements for 2011-12 Base Forecast_2012-02-07- 2012-13 GSN - Allocation Report - Base + Approved + New - 71RE" xfId="439"/>
    <cellStyle name="_200708 Interim Actual - Feb 28th, 2008_2009-10 Base Forecast_2010-(07)Jul-23 - 2010-11 GSN - Allocation Report - 2010-11 Enhancements for 2011-12 Base Forecast_2012-02-10- 2012-13 GSN - Allocation Report - Base + Approved + New - 71RE EXTERNAL" xfId="440"/>
    <cellStyle name="_200708 Interim Actual - Feb 28th, 2008_2009-10 Base Forecast_2010-(07)Jul-23 - 2010-11 GSN - Allocation Report - 2010-11 Enhancements for 2011-12 Base Forecast_2012-02-15- 2012-13 GSN - Allocation Report - Base + Approved + New - 71RE EXTERNAL" xfId="441"/>
    <cellStyle name="_200708 Interim Actual - Feb 28th, 2008_2009-10 Base Forecast_2010-(07)Jul-23 - 2010-11 GSN - Allocation Report - 2010-11 Enhancements for 2011-12 Base Forecast_2012-02-22 - 2012-13 GSN - Allocation Report - Base + Approved + New - 71RE EXTERNAL ESL-CUS" xfId="442"/>
    <cellStyle name="_200708 Interim Actual - Feb 28th, 2008_2009-10 Base Forecast_2010-(07)Jul-23 - 2010-11 GSN - Allocation Report - 2010-11 Enhancements for 2011-12 Base Forecast_2012-02-23 - 2012-13 GSN - Allocation Report - EXTERNAL 71RE - 3 - Base + Approved + New" xfId="443"/>
    <cellStyle name="_200708 Interim Actual - Feb 28th, 2008_2009-10 Base Forecast_2010-(07)Jul-23 - 2010-11 GSN - Allocation Report - 2010-11 Enhancements for 2011-12 Base Forecast_2012-03-16 - 2012-13 GSN - Allocation Report - EXTERNAL 72RE - 3 - Base + Approved + New" xfId="444"/>
    <cellStyle name="_200708 Interim Actual - Feb 28th, 2008_2009-10 Base Forecast_2010-(07)Jul-23 - 2010-11 GSN - Allocation Report - 2010-11 Enhancements for 2011-12 Base Forecast_2012-03-29 - 2012-13 GSN - Allocation Report - EXTERNAL 72RE - French 1%" xfId="445"/>
    <cellStyle name="_200708 Interim Actual - Feb 28th, 2008_2009-10 Base Forecast_2010-(07)Jul-23 - 2010-11 GSN - Allocation Report - 2010-11 Enhancements for 2011-12 Base Forecast_2012-04-03 - 2012-13 GSN - Allocation Report - EXTERNAL 72RE - 1% Teacher Salary" xfId="446"/>
    <cellStyle name="_200708 Interim Actual - Feb 28th, 2008_2009-10 Base Forecast_2010-(07)Jul-23 - 2010-11 GSN - Allocation Report - 2010-11 Enhancements for 2011-12 Base Forecast_2012-04-03 - 2012-13 GSN - Allocation Report - EXTERNAL 72RE - Benefits Multi-Year" xfId="447"/>
    <cellStyle name="_200708 Interim Actual - Feb 28th, 2008_2009-10 Base Forecast_2010-(07)Jul-23 - 2010-11 GSN - Allocation Report - 2010-11 Enhancements for 2011-12 Base Forecast_2012-05-04 - 2012-13 GSN - Allocation Report - EXTERNAL 72RE - 02B - Base + Approved + New" xfId="448"/>
    <cellStyle name="_200708 Interim Actual - Feb 28th, 2008_2009-10 Base Forecast_2010-(07)Jul-23 - 2010-11 GSN - Allocation Report - 2010-11 Enhancements for 2011-12 Base Forecast_2012-05-16 - 2012-13 GSN - Allocation Report - INTERNAL 72RE - 02B - Base + Approved + New" xfId="449"/>
    <cellStyle name="_200708 Interim Actual - Feb 28th, 2008_2009-10 Base Forecast_2010-(07)Jul-23 - 2010-11 GSN - Allocation Report - 2010-11 Enhancements for 2011-12 Base Forecast_2012-06-15 - 2012-13 GSN - Allocation Report - EXTERNAL 72RE - 03B - Final GSN Starting Point" xfId="450"/>
    <cellStyle name="_200708 Interim Actual - Feb 28th, 2008_2009-10 Base Forecast_2010-(07)Jul-23 - 2010-11 GSN - Allocation Report - 2010-11 Enhancements for 2011-12 Base Forecast_2012-06-15 - 2012-13 GSN - Allocation Report - INTERNAL 72RE - 03B - Final GSN Starting Point" xfId="451"/>
    <cellStyle name="_200708 Interim Actual - Feb 28th, 2008_2009-10 Base Forecast_2010-(07)Jul-23 - 2010-11 GSN - Allocation Report - 2010-11 Enhancements for 2011-12 Base Forecast_2012-07-24 - 2012-13 GSN - Allocation Report - INTERNAL 72RE - 04 - OECTA" xfId="452"/>
    <cellStyle name="_200708 Interim Actual - Feb 28th, 2008_2009-10 Base Forecast_2010-(07)Jul-23 - 2010-11 GSN - Allocation Report - 2010-11 Enhancements for 2011-12 Base Forecast_2012-07-25 - 2012-13 GSN - Allocation Report - INTERNAL 72RE - 04 - OECTA v2" xfId="453"/>
    <cellStyle name="_200708 Interim Actual - Feb 28th, 2008_2009-10 Base Forecast_2010-(07)Jul-23 - 2010-11 GSN - Allocation Report - 2010-11 Enhancements for 2011-12 Base Forecast_APPROVED" xfId="454"/>
    <cellStyle name="_200708 Interim Actual - Feb 28th, 2008_2009-10 Base Forecast_2010-(07)Jul-23 - 2010-11 GSN - Allocation Report - 2010-11 Enhancements for 2011-12 Base Forecast_APPROVEDTEST" xfId="455"/>
    <cellStyle name="_200708 Interim Actual - Feb 28th, 2008_2009-10 Base Forecast_2010-(07)Jul-23 - 2010-11 GSN - Allocation Report - 2010-11 Enhancements for 2011-12 Base Forecast_BASE" xfId="456"/>
    <cellStyle name="_200708 Interim Actual - Feb 28th, 2008_2009-10 Base Forecast_2010-(07)Jul-23 - 2010-11 GSN - Allocation Report - 2010-11 Enhancements for 2011-12 Base Forecast_ENH" xfId="457"/>
    <cellStyle name="_200708 Interim Actual - Feb 28th, 2008_2009-10 Base Forecast_2010-(07)Jul-23 - 2010-11 GSN - Allocation Report - 2010-11 Enhancements for 2011-12 Base Forecast_G48CS25 Df" xfId="458"/>
    <cellStyle name="_200708 Interim Actual - Feb 28th, 2008_2009-10 Base Forecast_2010-(07)Jul-23 - 2010-11 GSN - Allocation Report - 2010-11 Enhancements for 2011-12 Base Forecast_Reconcile Base" xfId="459"/>
    <cellStyle name="_200708 Interim Actual - Feb 28th, 2008_2009-10 Base Forecast_2010-(07)Jul-23 - 2010-11 GSN - Allocation Report - 2010-11 Enhancements for 2011-12 Base Forecast_RECONCILIATION" xfId="460"/>
    <cellStyle name="_200708 Interim Actual - Feb 28th, 2008_2009-10 Base Forecast_2010-(07)Jul-23 - 2010-11 GSN - Allocation Report - 2010-11 Enhancements for 2011-12 Base Forecast_SAF Df" xfId="461"/>
    <cellStyle name="_200708 Interim Actual - Feb 28th, 2008_2009-10 Base Forecast_2010-(07)Jul-23 - 2010-11 GSN - Allocation Report - 2010-11 Enhancements for 2011-12 Base Forecast_Sheet1" xfId="462"/>
    <cellStyle name="_200708 Interim Actual - Feb 28th, 2008_2009-10 Base Forecast_2010-(07)Jul-23 - 2010-11 GSN - Allocation Report - 2010-11 Enhancements for 2011-12 Base Forecast_SUMMARY" xfId="463"/>
    <cellStyle name="_200708 Interim Actual - Feb 28th, 2008_2009-10 Base Forecast_2010-(07)Jul-23 - 2010-11 GSN - Allocation Report - 2010-11 Enhancements for 2011-12 Base Forecast_Unallocated" xfId="464"/>
    <cellStyle name="_200708 Interim Actual - Feb 28th, 2008_2009-10 Base Forecast_2011-(01)Jan-17 - 2011-12 GSN - Allocation Report - Base Forecast Reconciliation" xfId="465"/>
    <cellStyle name="_200708 Interim Actual - Feb 28th, 2008_2009-10 Base Forecast_2011-(01)Jan-19 - 2011-12 GSN - Allocation Report - Base Forecast Reconciliation" xfId="466"/>
    <cellStyle name="_200708 Interim Actual - Feb 28th, 2008_2009-10 Base Forecast_2011-(01)Jan-21 - 2011-12 GSN - Allocation Report - Base Forecast Reconciliation RECOVERED" xfId="467"/>
    <cellStyle name="_200708 Interim Actual - Feb 28th, 2008_2009-10 Base Forecast_2011-(01)Jan-21 - 2011-12 GSN - Special Education Funding" xfId="468"/>
    <cellStyle name="_200708 Interim Actual - Feb 28th, 2008_2009-10 Base Forecast_2011-(01)Jan-23 - 2011-12 GSN - Allocation Report - Base Forecast Reconciliation RECOVERED" xfId="469"/>
    <cellStyle name="_200708 Interim Actual - Feb 28th, 2008_2009-10 Base Forecast_2011-(01)Jan-23 - 2011-12 GSN - Allocation Report - Enhancements" xfId="470"/>
    <cellStyle name="_200708 Interim Actual - Feb 28th, 2008_2009-10 Base Forecast_2011-(01)Jan-25 - 2011-12 GSN - Allocation Report - Enhancements" xfId="471"/>
    <cellStyle name="_200708 Interim Actual - Feb 28th, 2008_2009-10 Base Forecast_2011-(01)Jan-25 - 2011-12 GSN - Allocation Report - Enhancements v2" xfId="472"/>
    <cellStyle name="_200708 Interim Actual - Feb 28th, 2008_2009-10 Base Forecast_2011-(01)Jan-26 - 2011-12 GSN - Allocation Report - Enhancements - Update SpecEd" xfId="473"/>
    <cellStyle name="_200708 Interim Actual - Feb 28th, 2008_2009-10 Base Forecast_2011-(01)Jan-26 - 2011-12 GSN - Special Education Funding" xfId="474"/>
    <cellStyle name="_200708 Interim Actual - Feb 28th, 2008_2009-10 Base Forecast_2011-(01)Jan-27 - 2011-12 GSN - Allocation Report - Base Forecast Reconciliation - Update DSA Phase-Out" xfId="475"/>
    <cellStyle name="_200708 Interim Actual - Feb 28th, 2008_2009-10 Base Forecast_2011-(01)Jan-27 - 2011-12 GSN - Allocation Report - Impact of Internal Forecast" xfId="476"/>
    <cellStyle name="_200708 Interim Actual - Feb 28th, 2008_2009-10 Base Forecast_2011-(01)Jan-27 - 2011-12 GSN - Summary of Spec Ed Funding - EFB vs SEPPB" xfId="477"/>
    <cellStyle name="_200708 Interim Actual - Feb 28th, 2008_2009-10 Base Forecast_2011-(01)Jan-28 - 2011-12 GSN - Allocation Report - Enhancements - Update SpecEd v2" xfId="478"/>
    <cellStyle name="_200708 Interim Actual - Feb 28th, 2008_2009-10 Base Forecast_2011-(02)Feb-01- 2011-12 GSN - Special Education Funding - Locked Base Forecast + Approvals - VALUED" xfId="479"/>
    <cellStyle name="_200708 Interim Actual - Feb 28th, 2008_2009-10 Base Forecast_2011-(02)Feb-14 - 2011-12 GSN Allocation Report VALUED - SSDemo Update" xfId="480"/>
    <cellStyle name="_200708 Interim Actual - Feb 28th, 2008_2009-10 Base Forecast_2011-(02)Feb-18 - 2011-12 GSN - Allocation Report - Enhancements - Utilities" xfId="481"/>
    <cellStyle name="_200708 Interim Actual - Feb 28th, 2008_2009-10 Base Forecast_2011-(02)Feb-18 - 2011-12 GSN - Allocation Report - Enhancements 2" xfId="482"/>
    <cellStyle name="_200708 Interim Actual - Feb 28th, 2008_2009-10 Base Forecast_2011-(02)Feb-22 - 2011-12 GSN - Allocation Report - Enhancements 2" xfId="483"/>
    <cellStyle name="_200708 Interim Actual - Feb 28th, 2008_2009-10 Base Forecast_2011-(02)Feb-24 - 2011-12 GSN - Allocation Report - Enhancements - Update CapInterest" xfId="484"/>
    <cellStyle name="_200708 Interim Actual - Feb 28th, 2008_2009-10 Base Forecast_2011-(02)Feb-24 - 2011-12 GSN - Allocation Report - Enhancements 2 - Update CapInterest" xfId="485"/>
    <cellStyle name="_200708 Interim Actual - Feb 28th, 2008_2009-10 Base Forecast_2011-(03)Mar-10 - 2011-12 GSN - Allocation Report - Base Forecast Reconciliation - Update 72RE" xfId="486"/>
    <cellStyle name="_200708 Interim Actual - Feb 28th, 2008_2009-10 Base Forecast_2011-(03)Mar-14 - 2011-12 GSN - Allocation Report - Enhancements - Update 72REt" xfId="487"/>
    <cellStyle name="_200708 Interim Actual - Feb 28th, 2008_2009-10 Base Forecast_2011-(03)Mar-15 - 2011-12 GSN - Allocation Report - Enhancements 2 - Update 72RE" xfId="488"/>
    <cellStyle name="_200708 Interim Actual - Feb 28th, 2008_2009-10 Base Forecast_2011-(03)Mar-17- 2011-12 GSN - Special Education Funding - Updated to 72 RE" xfId="489"/>
    <cellStyle name="_200708 Interim Actual - Feb 28th, 2008_2009-10 Base Forecast_2011-(03)Mar-23- 2011-12 GSN - Special Education Funding - Updated to 72 RE" xfId="490"/>
    <cellStyle name="_200708 Interim Actual - Feb 28th, 2008_2009-10 Base Forecast_2011-(03)Mar-24 - 2011-12 GSN - Allocation Report - Enhancements - Update RECAPP" xfId="491"/>
    <cellStyle name="_200708 Interim Actual - Feb 28th, 2008_2009-10 Base Forecast_2011-(06)Jun-10 - 2012-13 GSN - Allocation Report - Test" xfId="492"/>
    <cellStyle name="_200708 Interim Actual - Feb 28th, 2008_2009-10 Base Forecast_2011-(09)Sep-23 - 2011-12 GSN - Allocation Report - Enhancements - Update RECAPP" xfId="493"/>
    <cellStyle name="_200708 Interim Actual - Feb 28th, 2008_2009-10 Base Forecast_2011-(11)Nov-23 - 2011-12 GSN - Allocation Report - 2012-13 Base" xfId="494"/>
    <cellStyle name="_200708 Interim Actual - Feb 28th, 2008_2009-10 Base Forecast_2011-(12)Dec-19 - 2011-12 GSN - Allocation Report - 2012-13 Base with PDT" xfId="495"/>
    <cellStyle name="_200708 Interim Actual - Feb 28th, 2008_2009-10 Base Forecast_2012-(01)Jan-17 - 2011-12 GSN - Allocation Report - 2012-13 Projected Base" xfId="496"/>
    <cellStyle name="_200708 Interim Actual - Feb 28th, 2008_2009-10 Base Forecast_2012-01-16 - 2012-13 GSN - Allocation Report - Base Forecast Reconciliation" xfId="497"/>
    <cellStyle name="_200708 Interim Actual - Feb 28th, 2008_2009-10 Base Forecast_2012-01-19- 2012-13 GSN - Special Education Funding - 70 RE" xfId="498"/>
    <cellStyle name="_200708 Interim Actual - Feb 28th, 2008_2009-10 Base Forecast_2012-01-24 - 2012-13 GSN - Special Education Funding - 70 RE" xfId="499"/>
    <cellStyle name="_200708 Interim Actual - Feb 28th, 2008_2009-10 Base Forecast_2012-01-26 - 2012-13 GSN - Allocation Report - Base + Approved - 71RE" xfId="500"/>
    <cellStyle name="_200708 Interim Actual - Feb 28th, 2008_2009-10 Base Forecast_2012-01-27 - 2012-13 GSN - Allocation Report - Base + Approved + New - 71RE" xfId="501"/>
    <cellStyle name="_200708 Interim Actual - Feb 28th, 2008_2009-10 Base Forecast_2012-01-31 - 2012-13 GSN - Allocation Report - Base + Approved - 71RE FNMI Update" xfId="502"/>
    <cellStyle name="_200708 Interim Actual - Feb 28th, 2008_2009-10 Base Forecast_2012-01-31 - 2012-13 GSN - Allocation Report - Base + Approved + New - 71RE" xfId="503"/>
    <cellStyle name="_200708 Interim Actual - Feb 28th, 2008_2009-10 Base Forecast_2012-02-01 - 2012-13 GSN - Allocation Report - Base Forecast Reconciliation - 71RE Update SpecEd &amp; Trans" xfId="504"/>
    <cellStyle name="_200708 Interim Actual - Feb 28th, 2008_2009-10 Base Forecast_2012-02-02 - 2012-13 GSN - Allocation Report - Base + Approved - 71RE Update SpecEd &amp; Trans" xfId="505"/>
    <cellStyle name="_200708 Interim Actual - Feb 28th, 2008_2009-10 Base Forecast_2012-02-02 - 2012-13 GSN - Allocation Report - Base + Approved + New - 71RE Update CapInt" xfId="506"/>
    <cellStyle name="_200708 Interim Actual - Feb 28th, 2008_2009-10 Base Forecast_2012-02-03 - 2012-13 GSN - Allocation Report - Base + Approved + New - 71RE Update SS Savings" xfId="507"/>
    <cellStyle name="_200708 Interim Actual - Feb 28th, 2008_2009-10 Base Forecast_2012-02-06 - 2012-13 GSN - Allocation Report - Base Forecast Reconciliation - 71RE EXTERNAL" xfId="508"/>
    <cellStyle name="_200708 Interim Actual - Feb 28th, 2008_2009-10 Base Forecast_2012-02-07- 2012-13 GSN - Allocation Report - Base + Approved + New - 71RE" xfId="509"/>
    <cellStyle name="_200708 Interim Actual - Feb 28th, 2008_2009-10 Base Forecast_2012-02-10- 2012-13 GSN - Allocation Report - Base + Approved + New - 71RE EXTERNAL" xfId="510"/>
    <cellStyle name="_200708 Interim Actual - Feb 28th, 2008_2009-10 Base Forecast_2012-02-15- 2012-13 GSN - Allocation Report - Base + Approved + New - 71RE EXTERNAL" xfId="511"/>
    <cellStyle name="_200708 Interim Actual - Feb 28th, 2008_2009-10 Base Forecast_2012-02-17- 2012-13 GSN - Allocation Report - Base + Approved + New - 71RE EXTERNAL HNA-Prediction" xfId="512"/>
    <cellStyle name="_200708 Interim Actual - Feb 28th, 2008_2009-10 Base Forecast_2012-02-21- 2012-13 GSN - Allocation Report - Base + Approved + New - 71RE EXTERNAL Non-Union Savings" xfId="513"/>
    <cellStyle name="_200708 Interim Actual - Feb 28th, 2008_2009-10 Base Forecast_2012-02-22 - 2012-13 GSN - Allocation Report - Base + Approved + New - 71RE EXTERNAL ESL-CUS" xfId="514"/>
    <cellStyle name="_200708 Interim Actual - Feb 28th, 2008_2009-10 Base Forecast_2012-02-23 - 2012-13 GSN - Allocation Report - EXTERNAL 71RE - 3 - Base + Approved + New" xfId="515"/>
    <cellStyle name="_200708 Interim Actual - Feb 28th, 2008_2009-10 Base Forecast_2012-03-02 - 2012-13 GSN - Allocation Report - EXTERNAL 72RE - 1 - Base Forecast Reconciliation" xfId="516"/>
    <cellStyle name="_200708 Interim Actual - Feb 28th, 2008_2009-10 Base Forecast_2012-03-16 - 2012-13 GSN - Allocation Report - EXTERNAL 72RE - 3 - Base + Approved + New" xfId="517"/>
    <cellStyle name="_200708 Interim Actual - Feb 28th, 2008_2009-10 Base Forecast_2012-03-29 - 2012-13 GSN - Allocation Report - EXTERNAL 72RE - French 1%" xfId="518"/>
    <cellStyle name="_200708 Interim Actual - Feb 28th, 2008_2009-10 Base Forecast_2012-04-03 - 2012-13 GSN - Allocation Report - EXTERNAL 72RE - 1% Teacher Salary" xfId="519"/>
    <cellStyle name="_200708 Interim Actual - Feb 28th, 2008_2009-10 Base Forecast_2012-04-03 - 2012-13 GSN - Allocation Report - EXTERNAL 72RE - Benefits Multi-Year" xfId="520"/>
    <cellStyle name="_200708 Interim Actual - Feb 28th, 2008_2009-10 Base Forecast_2012-05-04 - 2012-13 GSN - Allocation Report - EXTERNAL 72RE - 02B - Base + Approved + New" xfId="521"/>
    <cellStyle name="_200708 Interim Actual - Feb 28th, 2008_2009-10 Base Forecast_2012-05-16 - 2012-13 GSN - Allocation Report - INTERNAL 72RE - 02B - Base + Approved + New" xfId="522"/>
    <cellStyle name="_200708 Interim Actual - Feb 28th, 2008_2009-10 Base Forecast_2012-06-15 - 2012-13 GSN - Allocation Report - EXTERNAL 72RE - 03B - Final GSN Starting Point" xfId="523"/>
    <cellStyle name="_200708 Interim Actual - Feb 28th, 2008_2009-10 Base Forecast_2012-06-15 - 2012-13 GSN - Allocation Report - INTERNAL 72RE - 03B - Final GSN Starting Point" xfId="524"/>
    <cellStyle name="_200708 Interim Actual - Feb 28th, 2008_2009-10 Base Forecast_2012-07-24 - 2012-13 GSN - Allocation Report - INTERNAL 72RE - 04 - OECTA" xfId="525"/>
    <cellStyle name="_200708 Interim Actual - Feb 28th, 2008_2009-10 Base Forecast_2012-07-25 - 2012-13 GSN - Allocation Report - INTERNAL 72RE - 04 - OECTA v2" xfId="526"/>
    <cellStyle name="_200708 Interim Actual - Feb 28th, 2008_2009-10 Base Forecast_4 Yr Outlook 2012-13 GSN - Master File v2" xfId="527"/>
    <cellStyle name="_200708 Interim Actual - Feb 28th, 2008_2009-10 Base Forecast_4 Yr Outlook 2012-13 GSN - Master File v2 2" xfId="528"/>
    <cellStyle name="_200708 Interim Actual - Feb 28th, 2008_2009-10 Base Forecast_APPROVED" xfId="529"/>
    <cellStyle name="_200708 Interim Actual - Feb 28th, 2008_2009-10 Base Forecast_APPROVEDTEST" xfId="530"/>
    <cellStyle name="_200708 Interim Actual - Feb 28th, 2008_2009-10 Base Forecast_BASE" xfId="531"/>
    <cellStyle name="_200708 Interim Actual - Feb 28th, 2008_2009-10 Base Forecast_BBB" xfId="532"/>
    <cellStyle name="_200708 Interim Actual - Feb 28th, 2008_2009-10 Base Forecast_BBB Report" xfId="533"/>
    <cellStyle name="_200708 Interim Actual - Feb 28th, 2008_2009-10 Base Forecast_Book5" xfId="534"/>
    <cellStyle name="_200708 Interim Actual - Feb 28th, 2008_2009-10 Base Forecast_Copy of 4 Yr Outlook 2011-12 GSN - Master File v11" xfId="535"/>
    <cellStyle name="_200708 Interim Actual - Feb 28th, 2008_2009-10 Base Forecast_Copy of 4 Yr Outlook 2011-12 GSN - Master File v11 2" xfId="536"/>
    <cellStyle name="_200708 Interim Actual - Feb 28th, 2008_2009-10 Base Forecast_ENH" xfId="537"/>
    <cellStyle name="_200708 Interim Actual - Feb 28th, 2008_2009-10 Base Forecast_G48CS25 Df" xfId="538"/>
    <cellStyle name="_200708 Interim Actual - Feb 28th, 2008_2009-10 Base Forecast_HNA" xfId="539"/>
    <cellStyle name="_200708 Interim Actual - Feb 28th, 2008_2009-10 Base Forecast_HoldHarmless" xfId="540"/>
    <cellStyle name="_200708 Interim Actual - Feb 28th, 2008_2009-10 Base Forecast_Reconcile Base" xfId="541"/>
    <cellStyle name="_200708 Interim Actual - Feb 28th, 2008_2009-10 Base Forecast_RECONCILIATION" xfId="542"/>
    <cellStyle name="_200708 Interim Actual - Feb 28th, 2008_2009-10 Base Forecast_SAF Df" xfId="543"/>
    <cellStyle name="_200708 Interim Actual - Feb 28th, 2008_2009-10 Base Forecast_Sheet1" xfId="544"/>
    <cellStyle name="_200708 Interim Actual - Feb 28th, 2008_2009-10 Base Forecast_SUMMARY" xfId="545"/>
    <cellStyle name="_200708 Interim Actual - Feb 28th, 2008_2009-10 Base Forecast_Unallocated" xfId="546"/>
    <cellStyle name="_200708 Interim Actual - Feb 28th, 2008_2009-10 Base Forecast_Unallocated 2" xfId="547"/>
    <cellStyle name="_200708 Interim Actual - Feb 28th, 2008_2009-10 Base Forecast_Unallocated_1" xfId="548"/>
    <cellStyle name="_200708 Interim Actual - Feb 28th, 2008_2009-10 Base Forecast_Unallocated_ENH" xfId="549"/>
    <cellStyle name="_200708 Interim Actual - Feb 28th, 2008_200910 RBP - April 8, 2009 -Budget Signoff + MEI Capital + Post Budget Adjustment for Community Use of School" xfId="550"/>
    <cellStyle name="_200708 Interim Actual - Feb 28th, 2008_200910 RBP - Feb 17 2009" xfId="551"/>
    <cellStyle name="_200708 Interim Actual - Feb 28th, 2008_200910 RBP - Feb 3 2009" xfId="552"/>
    <cellStyle name="_200708 Interim Actual - Feb 28th, 2008_200910 RBP - Feb 4 2009" xfId="553"/>
    <cellStyle name="_200708 Interim Actual - Feb 28th, 2008_200910 RBP - Feb 9 2009" xfId="554"/>
    <cellStyle name="_200708 Interim Actual - Feb 28th, 2008_200910 RBP - January 27th for Andrew S" xfId="555"/>
    <cellStyle name="_200708 Interim Actual - Feb 28th, 2008_200910 RBP - January 30th" xfId="556"/>
    <cellStyle name="_200708 Interim Actual - Feb 28th, 2008_200910 RBP - March 12, 2009 - without updating the SBOG and EPO" xfId="557"/>
    <cellStyle name="_200708 Interim Actual - Feb 28th, 2008_200910 RBP - March 13, 2009 - without updating the SBOG and EPO including MEI capital" xfId="558"/>
    <cellStyle name="_200708 Interim Actual - Feb 28th, 2008_200910 RBP - March 27, 2009 - without updating the SBOG and EPO including MEI capital" xfId="559"/>
    <cellStyle name="_200708 Interim Actual - Feb 28th, 2008_2010-(01)Jan-18 - 2010-11 GSN - Allocation Report - Base Forecast - RevEsts 68 Brds" xfId="560"/>
    <cellStyle name="_200708 Interim Actual - Feb 28th, 2008_2010-(01)Jan-20 - 2009-10 GSN - Allocation Report - Revised Estimates G48 For 2010-11 Base Forecast" xfId="561"/>
    <cellStyle name="_200708 Interim Actual - Feb 28th, 2008_2010-(01)Jan-28 - 2010-11 GSN - Allocation Report - Base Forecast - RevEsts 68 Brds v2" xfId="562"/>
    <cellStyle name="_200708 Interim Actual - Feb 28th, 2008_2010-(02)Feb-01 - 2009-10 GSN - Allocation Report - Revised Estimates G48 For 2010-11 Base Forecast" xfId="563"/>
    <cellStyle name="_200708 Interim Actual - Feb 28th, 2008_2010-(02)Feb-01 - 2010-11 GSN - Allocation Report - Base Forecast - RevEsts 68 Brds v2" xfId="564"/>
    <cellStyle name="_200708 Interim Actual - Feb 28th, 2008_2010-(02)Feb-04 - 2010-11 GSN - Allocation Report - Enhancements - RevEsts 68 Brds v2" xfId="565"/>
    <cellStyle name="_200708 Interim Actual - Feb 28th, 2008_2010-(02)Feb-05 - 2010-11 GSN - Allocation Report - Base Forecast - RevEsts 68 Brds v2" xfId="566"/>
    <cellStyle name="_200708 Interim Actual - Feb 28th, 2008_2010-(02)Feb-11 - 2010-11 GSN - Allocation Report - Enhancements v2 - RevEsts 68 Brds" xfId="567"/>
    <cellStyle name="_200708 Interim Actual - Feb 28th, 2008_2010-(02)Feb-22 - 2010-11 GSN - Allocation Report - Base Forecast - RevEsts 71 Brds FINAL" xfId="568"/>
    <cellStyle name="_200708 Interim Actual - Feb 28th, 2008_2010-(02)Feb-22 - 2010-11 GSN - Allocation Report - Enhancements - RevEsts 71 Brds" xfId="569"/>
    <cellStyle name="_200708 Interim Actual - Feb 28th, 2008_2010-(02)Feb-24 - 2010-11 GSN - Allocation Report - Base Forecast - RevEsts 72 Brds FINAL" xfId="570"/>
    <cellStyle name="_200708 Interim Actual - Feb 28th, 2008_2010-(02)Feb-25 - 2010-11 GSN - Allocation Report - Enhancements - RevEsts 72 Brds FINAL" xfId="571"/>
    <cellStyle name="_200708 Interim Actual - Feb 28th, 2008_2010-(03)Mar-01 - 2010-11 Base Forecast Reconciliation with Alloc Report" xfId="572"/>
    <cellStyle name="_200708 Interim Actual - Feb 28th, 2008_2010-(03)Mar-01 - 2010-11 GSN - Allocation Report - Enhancements - RevEsts 72 Brds FINAL" xfId="573"/>
    <cellStyle name="_200708 Interim Actual - Feb 28th, 2008_2010-(03)Mar-02 - 2010-11 GSN - Allocation Report - Enhancements - RevEsts 72 Brds FINAL HNA UPDATE" xfId="574"/>
    <cellStyle name="_200708 Interim Actual - Feb 28th, 2008_2010-(03)Mar-02 - 2010-11 GSN - Allocation Report - Enhancements - RevEsts 72 Brds FINAL HNA UPDATE v2" xfId="575"/>
    <cellStyle name="_200708 Interim Actual - Feb 28th, 2008_2010-(03)Mar-04 - 2010-11 GSN - Allocation Report - Enhancements - RevEsts 72 Brds FINAL SIP Update" xfId="576"/>
    <cellStyle name="_200708 Interim Actual - Feb 28th, 2008_2010-(03)Mar-08 - 2010-11 GSN - Allocation Report - Enhancements - RevEsts 72 Brds FINAL NTIP Update" xfId="577"/>
    <cellStyle name="_200708 Interim Actual - Feb 28th, 2008_2010-(03)Mar-18 - 2010-11 GSN - Allocation Report - Enhancements - RevEsts 72 Brds FINAL TopUp &amp; SSL Update" xfId="578"/>
    <cellStyle name="_200708 Interim Actual - Feb 28th, 2008_2010-(03)Mar-18 - 2010-11 GSN - Allocation Report - Enhancements - RevEsts 72 Brds FINAL TopUp Update" xfId="579"/>
    <cellStyle name="_200708 Interim Actual - Feb 28th, 2008_2010-(03)Mar-24 - 2010-11 GSN - Allocation Report - All Runs FINAL GSN" xfId="580"/>
    <cellStyle name="_200708 Interim Actual - Feb 28th, 2008_2010-(06)Jun-22 - 2011-12 GSN - Allocation Report - In Development" xfId="581"/>
    <cellStyle name="_200708 Interim Actual - Feb 28th, 2008_2010-(07)Jul-14 - 2011-12 GSN - Allocation Report - In Development" xfId="582"/>
    <cellStyle name="_200708 Interim Actual - Feb 28th, 2008_2010-(07)Jul-23 - 2010-11 GSN - Allocation Report - 2010-11 Enhancements for 2011-12 Base Forecast" xfId="583"/>
    <cellStyle name="_200708 Interim Actual - Feb 28th, 2008_2010-(08)Aug-30 - 2011-12 GSN - Allocation Report - for Presentation" xfId="584"/>
    <cellStyle name="_200708 Interim Actual - Feb 28th, 2008_2010-(08)Aug-31 - 2011-12 GSN - Allocation Report - Base Forecast 69 Estimates" xfId="585"/>
    <cellStyle name="_200708 Interim Actual - Feb 28th, 2008_2010-(09)Sep-02 - 2011-12 GSN - Allocation Report - Base Forecast 69 Estimates - 1% Scenario" xfId="586"/>
    <cellStyle name="_200708 Interim Actual - Feb 28th, 2008_2010-(09)Sep-02 - 2011-12 GSN - Allocation Report - Base Forecast 69 Estimates - Secondary Class Size" xfId="587"/>
    <cellStyle name="_200708 Interim Actual - Feb 28th, 2008_2010-(09)Sep-07 - 2011-12 GSN - Allocation Report - Base Forecast 72 Estimates - Benefits Rollback" xfId="588"/>
    <cellStyle name="_200708 Interim Actual - Feb 28th, 2008_2010-(09)Sep-08 - 2011-12 GSN - Allocation Report - Base Forecast 72 Estimates - Salary Matrix" xfId="589"/>
    <cellStyle name="_200708 Interim Actual - Feb 28th, 2008_2010-(10)Oct-01 - 2011-12 GSN - Allocation Report - Base Forecast 72 Estimates - LF3 1% ALL" xfId="590"/>
    <cellStyle name="_200708 Interim Actual - Feb 28th, 2008_2010-(11)Nov-16 - 2011-12 GSN - Allocation Report - Base Forecast 72 Estimates - 2% School Ops" xfId="591"/>
    <cellStyle name="_200708 Interim Actual - Feb 28th, 2008_2010-(11)Nov-29 - 2011-12 GSN - Allocation Report - OMERS" xfId="592"/>
    <cellStyle name="_200708 Interim Actual - Feb 28th, 2008_2010-(12)Dec-10 - 2011-12 GSN - Allocation Report - Base Forecast Reconciliation" xfId="593"/>
    <cellStyle name="_200708 Interim Actual - Feb 28th, 2008_2010-11 GSN - SEG" xfId="594"/>
    <cellStyle name="_200708 Interim Actual - Feb 28th, 2008_2011-(01)Jan-17 - 2011-12 GSN - Allocation Report - Base Forecast Reconciliation" xfId="595"/>
    <cellStyle name="_200708 Interim Actual - Feb 28th, 2008_2011-(01)Jan-19 - 2011-12 GSN - Allocation Report - Base Forecast Reconciliation" xfId="596"/>
    <cellStyle name="_200708 Interim Actual - Feb 28th, 2008_2011-(01)Jan-21 - 2011-12 GSN - Allocation Report - Base Forecast Reconciliation RECOVERED" xfId="597"/>
    <cellStyle name="_200708 Interim Actual - Feb 28th, 2008_2011-(01)Jan-23 - 2011-12 GSN - Allocation Report - Base Forecast Reconciliation RECOVERED" xfId="598"/>
    <cellStyle name="_200708 Interim Actual - Feb 28th, 2008_2011-(01)Jan-23 - 2011-12 GSN - Allocation Report - Enhancements" xfId="599"/>
    <cellStyle name="_200708 Interim Actual - Feb 28th, 2008_2011-(01)Jan-25 - 2011-12 GSN - Allocation Report - Enhancements" xfId="600"/>
    <cellStyle name="_200708 Interim Actual - Feb 28th, 2008_2011-(01)Jan-25 - 2011-12 GSN - Allocation Report - Enhancements v2" xfId="601"/>
    <cellStyle name="_200708 Interim Actual - Feb 28th, 2008_2011-(01)Jan-26 - 2011-12 GSN - Allocation Report - Enhancements - Update SpecEd" xfId="602"/>
    <cellStyle name="_200708 Interim Actual - Feb 28th, 2008_2011-(01)Jan-27 - 2011-12 GSN - Allocation Report - Base Forecast Reconciliation - Update DSA Phase-Out" xfId="603"/>
    <cellStyle name="_200708 Interim Actual - Feb 28th, 2008_2011-(01)Jan-27 - 2011-12 GSN - Allocation Report - Impact of Internal Forecast" xfId="604"/>
    <cellStyle name="_200708 Interim Actual - Feb 28th, 2008_2011-(01)Jan-27 - 2011-12 GSN - Summary of Spec Ed Funding - EFB vs SEPPB" xfId="605"/>
    <cellStyle name="_200708 Interim Actual - Feb 28th, 2008_2011-(01)Jan-28 - 2011-12 GSN - Allocation Report - Enhancements - Update SpecEd v2" xfId="606"/>
    <cellStyle name="_200708 Interim Actual - Feb 28th, 2008_2011-(02)Feb-01- 2011-12 GSN - Special Education Funding - Locked Base Forecast + Approvals - VALUED" xfId="607"/>
    <cellStyle name="_200708 Interim Actual - Feb 28th, 2008_2011-(02)Feb-14 - 2011-12 GSN Allocation Report VALUED - SSDemo Update" xfId="608"/>
    <cellStyle name="_200708 Interim Actual - Feb 28th, 2008_2011-(02)Feb-18 - 2011-12 GSN - Allocation Report - Enhancements - Utilities" xfId="609"/>
    <cellStyle name="_200708 Interim Actual - Feb 28th, 2008_2011-(02)Feb-18 - 2011-12 GSN - Allocation Report - Enhancements 2" xfId="610"/>
    <cellStyle name="_200708 Interim Actual - Feb 28th, 2008_2011-(02)Feb-22 - 2011-12 GSN - Allocation Report - Enhancements 2" xfId="611"/>
    <cellStyle name="_200708 Interim Actual - Feb 28th, 2008_2011-(02)Feb-24 - 2011-12 GSN - Allocation Report - Enhancements - Update CapInterest" xfId="612"/>
    <cellStyle name="_200708 Interim Actual - Feb 28th, 2008_2011-(02)Feb-24 - 2011-12 GSN - Allocation Report - Enhancements 2 - Update CapInterest" xfId="613"/>
    <cellStyle name="_200708 Interim Actual - Feb 28th, 2008_2011-(03)Mar-10 - 2011-12 GSN - Allocation Report - Base Forecast Reconciliation - Update 72RE" xfId="614"/>
    <cellStyle name="_200708 Interim Actual - Feb 28th, 2008_2011-(03)Mar-14 - 2011-12 GSN - Allocation Report - Enhancements - Update 72REt" xfId="615"/>
    <cellStyle name="_200708 Interim Actual - Feb 28th, 2008_2011-(03)Mar-15 - 2011-12 GSN - Allocation Report - Enhancements 2 - Update 72RE" xfId="616"/>
    <cellStyle name="_200708 Interim Actual - Feb 28th, 2008_2011-(03)Mar-23- 2011-12 GSN - Special Education Funding - Updated to 72 RE" xfId="617"/>
    <cellStyle name="_200708 Interim Actual - Feb 28th, 2008_2011-(03)Mar-24 - 2011-12 GSN - Allocation Report - Enhancements - Update RECAPP" xfId="618"/>
    <cellStyle name="_200708 Interim Actual - Feb 28th, 2008_2011-(05)May-20 - 2010-11 GSN - Allocation Report - 2010-11 Enhancements for 2011-12 Base Forecast" xfId="619"/>
    <cellStyle name="_200708 Interim Actual - Feb 28th, 2008_2011-(05)May-20 - 2010-11 GSN - Allocation Report - 2010-11 Enhancements for 2011-12 Base Forecast (version 1)" xfId="620"/>
    <cellStyle name="_200708 Interim Actual - Feb 28th, 2008_2011-(06)Jun-10 - 2012-13 GSN - Allocation Report - Test" xfId="621"/>
    <cellStyle name="_200708 Interim Actual - Feb 28th, 2008_2011-(06)June-14 - 2010-11 GSN - Allocation Report - 2010-11 Enhancements for 2011-12 Base Forecast" xfId="622"/>
    <cellStyle name="_200708 Interim Actual - Feb 28th, 2008_2011-(12)Dec-19 - 2011-12 GSN - Allocation Report - 2012-13 Base with PDT" xfId="623"/>
    <cellStyle name="_200708 Interim Actual - Feb 28th, 2008_2012-(01)Jan-17 - 2011-12 GSN - Allocation Report - 2012-13 Projected Base" xfId="624"/>
    <cellStyle name="_200708 Interim Actual - Feb 28th, 2008_2012-01-16 - 2012-13 GSN - Allocation Report - Base Forecast Reconciliation" xfId="625"/>
    <cellStyle name="_200708 Interim Actual - Feb 28th, 2008_2012-01-26 - 2012-13 GSN - Allocation Report - Base + Approved - 71RE" xfId="626"/>
    <cellStyle name="_200708 Interim Actual - Feb 28th, 2008_2012-01-27 - 2012-13 GSN - Allocation Report - Base + Approved + New - 71RE" xfId="627"/>
    <cellStyle name="_200708 Interim Actual - Feb 28th, 2008_2012-01-31 - 2012-13 GSN - Allocation Report - Base + Approved - 71RE FNMI Update" xfId="628"/>
    <cellStyle name="_200708 Interim Actual - Feb 28th, 2008_2012-01-31 - 2012-13 GSN - Allocation Report - Base + Approved + New - 71RE" xfId="629"/>
    <cellStyle name="_200708 Interim Actual - Feb 28th, 2008_2012-02-01 - 2012-13 GSN - Allocation Report - Base Forecast Reconciliation - 71RE Update SpecEd &amp; Trans" xfId="630"/>
    <cellStyle name="_200708 Interim Actual - Feb 28th, 2008_2012-02-02 - 2012-13 GSN - Allocation Report - Base + Approved - 71RE Update SpecEd &amp; Trans" xfId="631"/>
    <cellStyle name="_200708 Interim Actual - Feb 28th, 2008_2012-02-02 - 2012-13 GSN - Allocation Report - Base + Approved + New - 71RE Update CapInt" xfId="632"/>
    <cellStyle name="_200708 Interim Actual - Feb 28th, 2008_2012-02-03 - 2012-13 GSN - Allocation Report - Base + Approved + New - 71RE Update SS Savings" xfId="633"/>
    <cellStyle name="_200708 Interim Actual - Feb 28th, 2008_2012-02-06 - 2012-13 GSN - Allocation Report - Base Forecast Reconciliation - 71RE EXTERNAL" xfId="634"/>
    <cellStyle name="_200708 Interim Actual - Feb 28th, 2008_2012-02-07- 2012-13 GSN - Allocation Report - Base + Approved + New - 71RE" xfId="635"/>
    <cellStyle name="_200708 Interim Actual - Feb 28th, 2008_2012-02-10- 2012-13 GSN - Allocation Report - Base + Approved + New - 71RE EXTERNAL" xfId="636"/>
    <cellStyle name="_200708 Interim Actual - Feb 28th, 2008_2012-02-15- 2012-13 GSN - Allocation Report - Base + Approved + New - 71RE EXTERNAL" xfId="637"/>
    <cellStyle name="_200708 Interim Actual - Feb 28th, 2008_2012-02-17- 2012-13 GSN - Allocation Report - Base + Approved + New - 71RE EXTERNAL HNA-Prediction" xfId="638"/>
    <cellStyle name="_200708 Interim Actual - Feb 28th, 2008_2012-02-21- 2012-13 GSN - Allocation Report - Base + Approved + New - 71RE EXTERNAL Non-Union Savings" xfId="639"/>
    <cellStyle name="_200708 Interim Actual - Feb 28th, 2008_2012-02-22 - 2012-13 GSN - Allocation Report - Base + Approved + New - 71RE EXTERNAL ESL-CUS" xfId="640"/>
    <cellStyle name="_200708 Interim Actual - Feb 28th, 2008_2012-02-23 - 2012-13 GSN - Allocation Report - EXTERNAL 71RE - 3 - Base + Approved + New" xfId="641"/>
    <cellStyle name="_200708 Interim Actual - Feb 28th, 2008_2012-03-02 - 2012-13 GSN - Allocation Report - EXTERNAL 72RE - 1 - Base Forecast Reconciliation" xfId="642"/>
    <cellStyle name="_200708 Interim Actual - Feb 28th, 2008_2012-03-16 - 2012-13 GSN - Allocation Report - EXTERNAL 72RE - 3 - Base + Approved + New" xfId="643"/>
    <cellStyle name="_200708 Interim Actual - Feb 28th, 2008_2012-03-29 - 2012-13 GSN - Allocation Report - EXTERNAL 72RE - French 1%" xfId="644"/>
    <cellStyle name="_200708 Interim Actual - Feb 28th, 2008_2012-04-03 - 2012-13 GSN - Allocation Report - EXTERNAL 72RE - 1% Teacher Salary" xfId="645"/>
    <cellStyle name="_200708 Interim Actual - Feb 28th, 2008_2012-05-04 - 2012-13 GSN - Allocation Report - EXTERNAL 72RE - 02B - Base + Approved + New" xfId="646"/>
    <cellStyle name="_200708 Interim Actual - Feb 28th, 2008_2012-05-16 - 2012-13 GSN - Allocation Report - INTERNAL 72RE - 02B - Base + Approved + New" xfId="647"/>
    <cellStyle name="_200708 Interim Actual - Feb 28th, 2008_2012-06-15 - 2012-13 GSN - Allocation Report - EXTERNAL 72RE - 03B - Final GSN Starting Point" xfId="648"/>
    <cellStyle name="_200708 Interim Actual - Feb 28th, 2008_4 Yr Outlook 2010-11 GSN - Master File v15 (for TB Sub) (2) (2) (2)" xfId="649"/>
    <cellStyle name="_200708 Interim Actual - Feb 28th, 2008_4 Yr Outlook 2010-11 GSN - Master File v15 (for TB Sub) (2) (2) (2) 2" xfId="650"/>
    <cellStyle name="_200708 Interim Actual - Feb 28th, 2008_4 Yr Outlook 2012-13 GSN - Master File v2" xfId="651"/>
    <cellStyle name="_200708 Interim Actual - Feb 28th, 2008_4 Yr Outlook 2012-13 GSN - Master File v2 2" xfId="652"/>
    <cellStyle name="_200708 Interim Actual - Feb 28th, 2008_APPROVED" xfId="653"/>
    <cellStyle name="_200708 Interim Actual - Feb 28th, 2008_APPROVEDTEST" xfId="654"/>
    <cellStyle name="_200708 Interim Actual - Feb 28th, 2008_BASE" xfId="655"/>
    <cellStyle name="_200708 Interim Actual - Feb 28th, 2008_BBB" xfId="656"/>
    <cellStyle name="_200708 Interim Actual - Feb 28th, 2008_BBB Report" xfId="657"/>
    <cellStyle name="_200708 Interim Actual - Feb 28th, 2008_Book1" xfId="658"/>
    <cellStyle name="_200708 Interim Actual - Feb 28th, 2008_Briefing Notes" xfId="659"/>
    <cellStyle name="_200708 Interim Actual - Feb 28th, 2008_Budget Template (Coloured Sheet) -Dec 17" xfId="660"/>
    <cellStyle name="_200708 Interim Actual - Feb 28th, 2008_Budget Template (Coloured Sheet) -Dec 17_Briefing Notes" xfId="661"/>
    <cellStyle name="_200708 Interim Actual - Feb 28th, 2008_Copy of 4 Yr Outlook 2011-12 GSN - Master File v11" xfId="662"/>
    <cellStyle name="_200708 Interim Actual - Feb 28th, 2008_Copy of 4 Yr Outlook 2011-12 GSN - Master File v11 2" xfId="663"/>
    <cellStyle name="_200708 Interim Actual - Feb 28th, 2008_ENH" xfId="664"/>
    <cellStyle name="_200708 Interim Actual - Feb 28th, 2008_G48CS25 Df" xfId="665"/>
    <cellStyle name="_200708 Interim Actual - Feb 28th, 2008_LF2 REV" xfId="666"/>
    <cellStyle name="_200708 Interim Actual - Feb 28th, 2008_LF2 REV 2" xfId="667"/>
    <cellStyle name="_200708 Interim Actual - Feb 28th, 2008_LF2 REV_2010-(07)Jul-23 - 2010-11 GSN - Allocation Report - 2010-11 Enhancements for 2011-12 Base Forecast" xfId="668"/>
    <cellStyle name="_200708 Interim Actual - Feb 28th, 2008_LF2 REV_2010-(07)Jul-23 - 2010-11 GSN - Allocation Report - 2010-11 Enhancements for 2011-12 Base Forecast 2" xfId="669"/>
    <cellStyle name="_200708 Interim Actual - Feb 28th, 2008_LF2 REV_2010-(07)Jul-23 - 2010-11 GSN - Allocation Report - 2010-11 Enhancements for 2011-12 Base Forecast_2011-(01)Jan-21 - 2011-12 GSN - Allocation Report - Base Forecast Reconciliation RECOVERED" xfId="670"/>
    <cellStyle name="_200708 Interim Actual - Feb 28th, 2008_LF2 REV_2010-(07)Jul-23 - 2010-11 GSN - Allocation Report - 2010-11 Enhancements for 2011-12 Base Forecast_2011-(01)Jan-23 - 2011-12 GSN - Allocation Report - Base Forecast Reconciliation RECOVERED" xfId="671"/>
    <cellStyle name="_200708 Interim Actual - Feb 28th, 2008_LF2 REV_2010-(07)Jul-23 - 2010-11 GSN - Allocation Report - 2010-11 Enhancements for 2011-12 Base Forecast_2011-(01)Jan-23 - 2011-12 GSN - Allocation Report - Enhancements" xfId="672"/>
    <cellStyle name="_200708 Interim Actual - Feb 28th, 2008_LF2 REV_2010-(07)Jul-23 - 2010-11 GSN - Allocation Report - 2010-11 Enhancements for 2011-12 Base Forecast_2011-(01)Jan-25 - 2011-12 GSN - Allocation Report - Enhancements" xfId="673"/>
    <cellStyle name="_200708 Interim Actual - Feb 28th, 2008_LF2 REV_2010-(07)Jul-23 - 2010-11 GSN - Allocation Report - 2010-11 Enhancements for 2011-12 Base Forecast_2011-(01)Jan-25 - 2011-12 GSN - Allocation Report - Enhancements v2" xfId="674"/>
    <cellStyle name="_200708 Interim Actual - Feb 28th, 2008_LF2 REV_2010-(07)Jul-23 - 2010-11 GSN - Allocation Report - 2010-11 Enhancements for 2011-12 Base Forecast_2011-(01)Jan-26 - 2011-12 GSN - Allocation Report - Enhancements - Update SpecEd" xfId="675"/>
    <cellStyle name="_200708 Interim Actual - Feb 28th, 2008_LF2 REV_2010-(07)Jul-23 - 2010-11 GSN - Allocation Report - 2010-11 Enhancements for 2011-12 Base Forecast_2011-(01)Jan-27 - 2011-12 GSN - Allocation Report - Base Forecast Reconciliation - Update DSA Phase-Out" xfId="676"/>
    <cellStyle name="_200708 Interim Actual - Feb 28th, 2008_LF2 REV_2010-(07)Jul-23 - 2010-11 GSN - Allocation Report - 2010-11 Enhancements for 2011-12 Base Forecast_2011-(01)Jan-27 - 2011-12 GSN - Allocation Report - Impact of Internal Forecast" xfId="677"/>
    <cellStyle name="_200708 Interim Actual - Feb 28th, 2008_LF2 REV_2010-(07)Jul-23 - 2010-11 GSN - Allocation Report - 2010-11 Enhancements for 2011-12 Base Forecast_2011-(01)Jan-28 - 2011-12 GSN - Allocation Report - Enhancements - Update SpecEd v2" xfId="678"/>
    <cellStyle name="_200708 Interim Actual - Feb 28th, 2008_LF2 REV_2010-(07)Jul-23 - 2010-11 GSN - Allocation Report - 2010-11 Enhancements for 2011-12 Base Forecast_2011-(02)Feb-14 - 2011-12 GSN Allocation Report VALUED - SSDemo Update" xfId="679"/>
    <cellStyle name="_200708 Interim Actual - Feb 28th, 2008_LF2 REV_2010-(07)Jul-23 - 2010-11 GSN - Allocation Report - 2010-11 Enhancements for 2011-12 Base Forecast_2011-(02)Feb-18 - 2011-12 GSN - Allocation Report - Enhancements - Utilities" xfId="680"/>
    <cellStyle name="_200708 Interim Actual - Feb 28th, 2008_LF2 REV_2010-(07)Jul-23 - 2010-11 GSN - Allocation Report - 2010-11 Enhancements for 2011-12 Base Forecast_2011-(02)Feb-18 - 2011-12 GSN - Allocation Report - Enhancements 2" xfId="681"/>
    <cellStyle name="_200708 Interim Actual - Feb 28th, 2008_LF2 REV_2010-(07)Jul-23 - 2010-11 GSN - Allocation Report - 2010-11 Enhancements for 2011-12 Base Forecast_2011-(02)Feb-22 - 2011-12 GSN - Allocation Report - Enhancements 2" xfId="682"/>
    <cellStyle name="_200708 Interim Actual - Feb 28th, 2008_LF2 REV_2010-(07)Jul-23 - 2010-11 GSN - Allocation Report - 2010-11 Enhancements for 2011-12 Base Forecast_2011-(02)Feb-24 - 2011-12 GSN - Allocation Report - Enhancements - Update CapInterest" xfId="683"/>
    <cellStyle name="_200708 Interim Actual - Feb 28th, 2008_LF2 REV_2010-(07)Jul-23 - 2010-11 GSN - Allocation Report - 2010-11 Enhancements for 2011-12 Base Forecast_2011-(02)Feb-24 - 2011-12 GSN - Allocation Report - Enhancements 2 - Update CapInterest" xfId="684"/>
    <cellStyle name="_200708 Interim Actual - Feb 28th, 2008_LF2 REV_2010-(07)Jul-23 - 2010-11 GSN - Allocation Report - 2010-11 Enhancements for 2011-12 Base Forecast_2011-(03)Mar-10 - 2011-12 GSN - Allocation Report - Base Forecast Reconciliation - Update 72RE" xfId="685"/>
    <cellStyle name="_200708 Interim Actual - Feb 28th, 2008_LF2 REV_2010-(07)Jul-23 - 2010-11 GSN - Allocation Report - 2010-11 Enhancements for 2011-12 Base Forecast_2011-(03)Mar-14 - 2011-12 GSN - Allocation Report - Enhancements - Update 72REt" xfId="686"/>
    <cellStyle name="_200708 Interim Actual - Feb 28th, 2008_LF2 REV_2010-(07)Jul-23 - 2010-11 GSN - Allocation Report - 2010-11 Enhancements for 2011-12 Base Forecast_2011-(03)Mar-15 - 2011-12 GSN - Allocation Report - Enhancements 2 - Update 72RE" xfId="687"/>
    <cellStyle name="_200708 Interim Actual - Feb 28th, 2008_LF2 REV_2010-(07)Jul-23 - 2010-11 GSN - Allocation Report - 2010-11 Enhancements for 2011-12 Base Forecast_2011-(03)Mar-24 - 2011-12 GSN - Allocation Report - Enhancements - Update RECAPP" xfId="688"/>
    <cellStyle name="_200708 Interim Actual - Feb 28th, 2008_LF2 REV_2010-(07)Jul-23 - 2010-11 GSN - Allocation Report - 2010-11 Enhancements for 2011-12 Base Forecast_2011-(06)Jun-10 - 2012-13 GSN - Allocation Report - Test" xfId="689"/>
    <cellStyle name="_200708 Interim Actual - Feb 28th, 2008_LF2 REV_2010-(07)Jul-23 - 2010-11 GSN - Allocation Report - 2010-11 Enhancements for 2011-12 Base Forecast_2011-(09)Sep-23 - 2011-12 GSN - Allocation Report - Enhancements - Update RECAPP" xfId="690"/>
    <cellStyle name="_200708 Interim Actual - Feb 28th, 2008_LF2 REV_2010-(07)Jul-23 - 2010-11 GSN - Allocation Report - 2010-11 Enhancements for 2011-12 Base Forecast_2011-(11)Nov-23 - 2011-12 GSN - Allocation Report - 2012-13 Base" xfId="691"/>
    <cellStyle name="_200708 Interim Actual - Feb 28th, 2008_LF2 REV_2010-(07)Jul-23 - 2010-11 GSN - Allocation Report - 2010-11 Enhancements for 2011-12 Base Forecast_2011-(12)Dec-19 - 2011-12 GSN - Allocation Report - 2012-13 Base with PDT" xfId="692"/>
    <cellStyle name="_200708 Interim Actual - Feb 28th, 2008_LF2 REV_2010-(07)Jul-23 - 2010-11 GSN - Allocation Report - 2010-11 Enhancements for 2011-12 Base Forecast_2012-(01)Jan-17 - 2011-12 GSN - Allocation Report - 2012-13 Projected Base" xfId="693"/>
    <cellStyle name="_200708 Interim Actual - Feb 28th, 2008_LF2 REV_2010-(07)Jul-23 - 2010-11 GSN - Allocation Report - 2010-11 Enhancements for 2011-12 Base Forecast_2012-01-16 - 2012-13 GSN - Allocation Report - Base Forecast Reconciliation" xfId="694"/>
    <cellStyle name="_200708 Interim Actual - Feb 28th, 2008_LF2 REV_2010-(07)Jul-23 - 2010-11 GSN - Allocation Report - 2010-11 Enhancements for 2011-12 Base Forecast_2012-01-26 - 2012-13 GSN - Allocation Report - Base + Approved - 71RE" xfId="695"/>
    <cellStyle name="_200708 Interim Actual - Feb 28th, 2008_LF2 REV_2010-(07)Jul-23 - 2010-11 GSN - Allocation Report - 2010-11 Enhancements for 2011-12 Base Forecast_2012-01-27 - 2012-13 GSN - Allocation Report - Base + Approved + New - 71RE" xfId="696"/>
    <cellStyle name="_200708 Interim Actual - Feb 28th, 2008_LF2 REV_2010-(07)Jul-23 - 2010-11 GSN - Allocation Report - 2010-11 Enhancements for 2011-12 Base Forecast_2012-01-31 - 2012-13 GSN - Allocation Report - Base + Approved - 71RE FNMI Update" xfId="697"/>
    <cellStyle name="_200708 Interim Actual - Feb 28th, 2008_LF2 REV_2010-(07)Jul-23 - 2010-11 GSN - Allocation Report - 2010-11 Enhancements for 2011-12 Base Forecast_2012-01-31 - 2012-13 GSN - Allocation Report - Base + Approved + New - 71RE" xfId="698"/>
    <cellStyle name="_200708 Interim Actual - Feb 28th, 2008_LF2 REV_2010-(07)Jul-23 - 2010-11 GSN - Allocation Report - 2010-11 Enhancements for 2011-12 Base Forecast_2012-02-01 - 2012-13 GSN - Allocation Report - Base Forecast Reconciliation - 71RE Update SpecEd &amp; Trans" xfId="699"/>
    <cellStyle name="_200708 Interim Actual - Feb 28th, 2008_LF2 REV_2010-(07)Jul-23 - 2010-11 GSN - Allocation Report - 2010-11 Enhancements for 2011-12 Base Forecast_2012-02-02 - 2012-13 GSN - Allocation Report - Base + Approved - 71RE Update SpecEd &amp; Trans" xfId="700"/>
    <cellStyle name="_200708 Interim Actual - Feb 28th, 2008_LF2 REV_2010-(07)Jul-23 - 2010-11 GSN - Allocation Report - 2010-11 Enhancements for 2011-12 Base Forecast_2012-02-02 - 2012-13 GSN - Allocation Report - Base + Approved + New - 71RE Update CapInt" xfId="701"/>
    <cellStyle name="_200708 Interim Actual - Feb 28th, 2008_LF2 REV_2010-(07)Jul-23 - 2010-11 GSN - Allocation Report - 2010-11 Enhancements for 2011-12 Base Forecast_2012-02-03 - 2012-13 GSN - Allocation Report - Base + Approved + New - 71RE Update SS Savings" xfId="702"/>
    <cellStyle name="_200708 Interim Actual - Feb 28th, 2008_LF2 REV_2010-(07)Jul-23 - 2010-11 GSN - Allocation Report - 2010-11 Enhancements for 2011-12 Base Forecast_2012-02-06 - 2012-13 GSN - Allocation Report - Base Forecast Reconciliation - 71RE EXTERNAL" xfId="703"/>
    <cellStyle name="_200708 Interim Actual - Feb 28th, 2008_LF2 REV_2010-(07)Jul-23 - 2010-11 GSN - Allocation Report - 2010-11 Enhancements for 2011-12 Base Forecast_2012-02-07- 2012-13 GSN - Allocation Report - Base + Approved + New - 71RE" xfId="704"/>
    <cellStyle name="_200708 Interim Actual - Feb 28th, 2008_LF2 REV_2010-(07)Jul-23 - 2010-11 GSN - Allocation Report - 2010-11 Enhancements for 2011-12 Base Forecast_2012-02-10- 2012-13 GSN - Allocation Report - Base + Approved + New - 71RE EXTERNAL" xfId="705"/>
    <cellStyle name="_200708 Interim Actual - Feb 28th, 2008_LF2 REV_2010-(07)Jul-23 - 2010-11 GSN - Allocation Report - 2010-11 Enhancements for 2011-12 Base Forecast_2012-02-15- 2012-13 GSN - Allocation Report - Base + Approved + New - 71RE EXTERNAL" xfId="706"/>
    <cellStyle name="_200708 Interim Actual - Feb 28th, 2008_LF2 REV_2010-(07)Jul-23 - 2010-11 GSN - Allocation Report - 2010-11 Enhancements for 2011-12 Base Forecast_2012-02-17- 2012-13 GSN - Allocation Report - Base + Approved + New - 71RE EXTERNAL HNA-Prediction" xfId="707"/>
    <cellStyle name="_200708 Interim Actual - Feb 28th, 2008_LF2 REV_2010-(07)Jul-23 - 2010-11 GSN - Allocation Report - 2010-11 Enhancements for 2011-12 Base Forecast_2012-02-21- 2012-13 GSN - Allocation Report - Base + Approved + New - 71RE EXTERNAL Non-Union Savings" xfId="708"/>
    <cellStyle name="_200708 Interim Actual - Feb 28th, 2008_LF2 REV_2010-(07)Jul-23 - 2010-11 GSN - Allocation Report - 2010-11 Enhancements for 2011-12 Base Forecast_2012-02-22 - 2012-13 GSN - Allocation Report - Base + Approved + New - 71RE EXTERNAL ESL-CUS" xfId="709"/>
    <cellStyle name="_200708 Interim Actual - Feb 28th, 2008_LF2 REV_2010-(07)Jul-23 - 2010-11 GSN - Allocation Report - 2010-11 Enhancements for 2011-12 Base Forecast_2012-02-23 - 2012-13 GSN - Allocation Report - EXTERNAL 71RE - 3 - Base + Approved + New" xfId="710"/>
    <cellStyle name="_200708 Interim Actual - Feb 28th, 2008_LF2 REV_2010-(07)Jul-23 - 2010-11 GSN - Allocation Report - 2010-11 Enhancements for 2011-12 Base Forecast_2012-03-02 - 2012-13 GSN - Allocation Report - EXTERNAL 72RE - 1 - Base Forecast Reconciliation" xfId="711"/>
    <cellStyle name="_200708 Interim Actual - Feb 28th, 2008_LF2 REV_2010-(07)Jul-23 - 2010-11 GSN - Allocation Report - 2010-11 Enhancements for 2011-12 Base Forecast_2012-03-16 - 2012-13 GSN - Allocation Report - EXTERNAL 72RE - 3 - Base + Approved + New" xfId="712"/>
    <cellStyle name="_200708 Interim Actual - Feb 28th, 2008_LF2 REV_2010-(07)Jul-23 - 2010-11 GSN - Allocation Report - 2010-11 Enhancements for 2011-12 Base Forecast_2012-03-29 - 2012-13 GSN - Allocation Report - EXTERNAL 72RE - French 1%" xfId="713"/>
    <cellStyle name="_200708 Interim Actual - Feb 28th, 2008_LF2 REV_2010-(07)Jul-23 - 2010-11 GSN - Allocation Report - 2010-11 Enhancements for 2011-12 Base Forecast_2012-04-03 - 2012-13 GSN - Allocation Report - EXTERNAL 72RE - 1% Teacher Salary" xfId="714"/>
    <cellStyle name="_200708 Interim Actual - Feb 28th, 2008_LF2 REV_2010-(07)Jul-23 - 2010-11 GSN - Allocation Report - 2010-11 Enhancements for 2011-12 Base Forecast_2012-04-03 - 2012-13 GSN - Allocation Report - EXTERNAL 72RE - Benefits Multi-Year" xfId="715"/>
    <cellStyle name="_200708 Interim Actual - Feb 28th, 2008_LF2 REV_2010-(07)Jul-23 - 2010-11 GSN - Allocation Report - 2010-11 Enhancements for 2011-12 Base Forecast_2012-05-04 - 2012-13 GSN - Allocation Report - EXTERNAL 72RE - 02B - Base + Approved + New" xfId="716"/>
    <cellStyle name="_200708 Interim Actual - Feb 28th, 2008_LF2 REV_2010-(07)Jul-23 - 2010-11 GSN - Allocation Report - 2010-11 Enhancements for 2011-12 Base Forecast_2012-05-16 - 2012-13 GSN - Allocation Report - INTERNAL 72RE - 02B - Base + Approved + New" xfId="717"/>
    <cellStyle name="_200708 Interim Actual - Feb 28th, 2008_LF2 REV_2010-(07)Jul-23 - 2010-11 GSN - Allocation Report - 2010-11 Enhancements for 2011-12 Base Forecast_2012-06-15 - 2012-13 GSN - Allocation Report - EXTERNAL 72RE - 03B - Final GSN Starting Point" xfId="718"/>
    <cellStyle name="_200708 Interim Actual - Feb 28th, 2008_LF2 REV_2010-(07)Jul-23 - 2010-11 GSN - Allocation Report - 2010-11 Enhancements for 2011-12 Base Forecast_2012-06-15 - 2012-13 GSN - Allocation Report - INTERNAL 72RE - 03B - Final GSN Starting Point" xfId="719"/>
    <cellStyle name="_200708 Interim Actual - Feb 28th, 2008_LF2 REV_2010-(07)Jul-23 - 2010-11 GSN - Allocation Report - 2010-11 Enhancements for 2011-12 Base Forecast_2012-07-24 - 2012-13 GSN - Allocation Report - INTERNAL 72RE - 04 - OECTA" xfId="720"/>
    <cellStyle name="_200708 Interim Actual - Feb 28th, 2008_LF2 REV_2010-(07)Jul-23 - 2010-11 GSN - Allocation Report - 2010-11 Enhancements for 2011-12 Base Forecast_2012-07-25 - 2012-13 GSN - Allocation Report - INTERNAL 72RE - 04 - OECTA v2" xfId="721"/>
    <cellStyle name="_200708 Interim Actual - Feb 28th, 2008_LF2 REV_2010-(07)Jul-23 - 2010-11 GSN - Allocation Report - 2010-11 Enhancements for 2011-12 Base Forecast_APPROVED" xfId="722"/>
    <cellStyle name="_200708 Interim Actual - Feb 28th, 2008_LF2 REV_2010-(07)Jul-23 - 2010-11 GSN - Allocation Report - 2010-11 Enhancements for 2011-12 Base Forecast_APPROVEDTEST" xfId="723"/>
    <cellStyle name="_200708 Interim Actual - Feb 28th, 2008_LF2 REV_2010-(07)Jul-23 - 2010-11 GSN - Allocation Report - 2010-11 Enhancements for 2011-12 Base Forecast_BASE" xfId="724"/>
    <cellStyle name="_200708 Interim Actual - Feb 28th, 2008_LF2 REV_2010-(07)Jul-23 - 2010-11 GSN - Allocation Report - 2010-11 Enhancements for 2011-12 Base Forecast_ENH" xfId="725"/>
    <cellStyle name="_200708 Interim Actual - Feb 28th, 2008_LF2 REV_2010-(07)Jul-23 - 2010-11 GSN - Allocation Report - 2010-11 Enhancements for 2011-12 Base Forecast_G48CS25 Df" xfId="726"/>
    <cellStyle name="_200708 Interim Actual - Feb 28th, 2008_LF2 REV_2010-(07)Jul-23 - 2010-11 GSN - Allocation Report - 2010-11 Enhancements for 2011-12 Base Forecast_Reconcile Base" xfId="727"/>
    <cellStyle name="_200708 Interim Actual - Feb 28th, 2008_LF2 REV_2010-(07)Jul-23 - 2010-11 GSN - Allocation Report - 2010-11 Enhancements for 2011-12 Base Forecast_RECONCILIATION" xfId="728"/>
    <cellStyle name="_200708 Interim Actual - Feb 28th, 2008_LF2 REV_2010-(07)Jul-23 - 2010-11 GSN - Allocation Report - 2010-11 Enhancements for 2011-12 Base Forecast_SAF Df" xfId="729"/>
    <cellStyle name="_200708 Interim Actual - Feb 28th, 2008_LF2 REV_2010-(07)Jul-23 - 2010-11 GSN - Allocation Report - 2010-11 Enhancements for 2011-12 Base Forecast_Sheet1" xfId="730"/>
    <cellStyle name="_200708 Interim Actual - Feb 28th, 2008_LF2 REV_2010-(07)Jul-23 - 2010-11 GSN - Allocation Report - 2010-11 Enhancements for 2011-12 Base Forecast_SUMMARY" xfId="731"/>
    <cellStyle name="_200708 Interim Actual - Feb 28th, 2008_LF2 REV_2010-(07)Jul-23 - 2010-11 GSN - Allocation Report - 2010-11 Enhancements for 2011-12 Base Forecast_Unallocated" xfId="732"/>
    <cellStyle name="_200708 Interim Actual - Feb 28th, 2008_LF2 REV_2011-(01)Jan-17 - 2011-12 GSN - Allocation Report - Base Forecast Reconciliation" xfId="733"/>
    <cellStyle name="_200708 Interim Actual - Feb 28th, 2008_LF2 REV_2011-(01)Jan-19 - 2011-12 GSN - Allocation Report - Base Forecast Reconciliation" xfId="734"/>
    <cellStyle name="_200708 Interim Actual - Feb 28th, 2008_LF2 REV_2011-(01)Jan-21 - 2011-12 GSN - Allocation Report - Base Forecast Reconciliation RECOVERED" xfId="735"/>
    <cellStyle name="_200708 Interim Actual - Feb 28th, 2008_LF2 REV_2011-(01)Jan-21 - 2011-12 GSN - Special Education Funding" xfId="736"/>
    <cellStyle name="_200708 Interim Actual - Feb 28th, 2008_LF2 REV_2011-(01)Jan-23 - 2011-12 GSN - Allocation Report - Base Forecast Reconciliation RECOVERED" xfId="737"/>
    <cellStyle name="_200708 Interim Actual - Feb 28th, 2008_LF2 REV_2011-(01)Jan-23 - 2011-12 GSN - Allocation Report - Enhancements" xfId="738"/>
    <cellStyle name="_200708 Interim Actual - Feb 28th, 2008_LF2 REV_2011-(01)Jan-25 - 2011-12 GSN - Allocation Report - Enhancements" xfId="739"/>
    <cellStyle name="_200708 Interim Actual - Feb 28th, 2008_LF2 REV_2011-(01)Jan-25 - 2011-12 GSN - Allocation Report - Enhancements v2" xfId="740"/>
    <cellStyle name="_200708 Interim Actual - Feb 28th, 2008_LF2 REV_2011-(01)Jan-26 - 2011-12 GSN - Allocation Report - Enhancements - Update SpecEd" xfId="741"/>
    <cellStyle name="_200708 Interim Actual - Feb 28th, 2008_LF2 REV_2011-(01)Jan-26 - 2011-12 GSN - Special Education Funding" xfId="742"/>
    <cellStyle name="_200708 Interim Actual - Feb 28th, 2008_LF2 REV_2011-(01)Jan-27 - 2011-12 GSN - Allocation Report - Base Forecast Reconciliation - Update DSA Phase-Out" xfId="743"/>
    <cellStyle name="_200708 Interim Actual - Feb 28th, 2008_LF2 REV_2011-(01)Jan-27 - 2011-12 GSN - Allocation Report - Impact of Internal Forecast" xfId="744"/>
    <cellStyle name="_200708 Interim Actual - Feb 28th, 2008_LF2 REV_2011-(01)Jan-27 - 2011-12 GSN - Summary of Spec Ed Funding - EFB vs SEPPB" xfId="745"/>
    <cellStyle name="_200708 Interim Actual - Feb 28th, 2008_LF2 REV_2011-(01)Jan-28 - 2011-12 GSN - Allocation Report - Enhancements - Update SpecEd v2" xfId="746"/>
    <cellStyle name="_200708 Interim Actual - Feb 28th, 2008_LF2 REV_2011-(02)Feb-01- 2011-12 GSN - Special Education Funding - Locked Base Forecast + Approvals - VALUED" xfId="747"/>
    <cellStyle name="_200708 Interim Actual - Feb 28th, 2008_LF2 REV_2011-(02)Feb-14 - 2011-12 GSN Allocation Report VALUED - SSDemo Update" xfId="748"/>
    <cellStyle name="_200708 Interim Actual - Feb 28th, 2008_LF2 REV_2011-(02)Feb-18 - 2011-12 GSN - Allocation Report - Enhancements - Utilities" xfId="749"/>
    <cellStyle name="_200708 Interim Actual - Feb 28th, 2008_LF2 REV_2011-(02)Feb-18 - 2011-12 GSN - Allocation Report - Enhancements 2" xfId="750"/>
    <cellStyle name="_200708 Interim Actual - Feb 28th, 2008_LF2 REV_2011-(02)Feb-22 - 2011-12 GSN - Allocation Report - Enhancements 2" xfId="751"/>
    <cellStyle name="_200708 Interim Actual - Feb 28th, 2008_LF2 REV_2011-(02)Feb-24 - 2011-12 GSN - Allocation Report - Enhancements - Update CapInterest" xfId="752"/>
    <cellStyle name="_200708 Interim Actual - Feb 28th, 2008_LF2 REV_2011-(02)Feb-24 - 2011-12 GSN - Allocation Report - Enhancements 2 - Update CapInterest" xfId="753"/>
    <cellStyle name="_200708 Interim Actual - Feb 28th, 2008_LF2 REV_2011-(03)Mar-10 - 2011-12 GSN - Allocation Report - Base Forecast Reconciliation - Update 72RE" xfId="754"/>
    <cellStyle name="_200708 Interim Actual - Feb 28th, 2008_LF2 REV_2011-(03)Mar-14 - 2011-12 GSN - Allocation Report - Enhancements - Update 72REt" xfId="755"/>
    <cellStyle name="_200708 Interim Actual - Feb 28th, 2008_LF2 REV_2011-(03)Mar-15 - 2011-12 GSN - Allocation Report - Enhancements 2 - Update 72RE" xfId="756"/>
    <cellStyle name="_200708 Interim Actual - Feb 28th, 2008_LF2 REV_2011-(03)Mar-17- 2011-12 GSN - Special Education Funding - Updated to 72 RE" xfId="757"/>
    <cellStyle name="_200708 Interim Actual - Feb 28th, 2008_LF2 REV_2011-(03)Mar-23- 2011-12 GSN - Special Education Funding - Updated to 72 RE" xfId="758"/>
    <cellStyle name="_200708 Interim Actual - Feb 28th, 2008_LF2 REV_2011-(03)Mar-24 - 2011-12 GSN - Allocation Report - Enhancements - Update RECAPP" xfId="759"/>
    <cellStyle name="_200708 Interim Actual - Feb 28th, 2008_LF2 REV_2011-(06)Jun-10 - 2012-13 GSN - Allocation Report - Test" xfId="760"/>
    <cellStyle name="_200708 Interim Actual - Feb 28th, 2008_LF2 REV_2011-(09)Sep-23 - 2011-12 GSN - Allocation Report - Enhancements - Update RECAPP" xfId="761"/>
    <cellStyle name="_200708 Interim Actual - Feb 28th, 2008_LF2 REV_2011-(11)Nov-23 - 2011-12 GSN - Allocation Report - 2012-13 Base" xfId="762"/>
    <cellStyle name="_200708 Interim Actual - Feb 28th, 2008_LF2 REV_2011-(12)Dec-19 - 2011-12 GSN - Allocation Report - 2012-13 Base with PDT" xfId="763"/>
    <cellStyle name="_200708 Interim Actual - Feb 28th, 2008_LF2 REV_2012-(01)Jan-17 - 2011-12 GSN - Allocation Report - 2012-13 Projected Base" xfId="764"/>
    <cellStyle name="_200708 Interim Actual - Feb 28th, 2008_LF2 REV_2012-01-16 - 2012-13 GSN - Allocation Report - Base Forecast Reconciliation" xfId="765"/>
    <cellStyle name="_200708 Interim Actual - Feb 28th, 2008_LF2 REV_2012-01-19- 2012-13 GSN - Special Education Funding - 70 RE" xfId="766"/>
    <cellStyle name="_200708 Interim Actual - Feb 28th, 2008_LF2 REV_2012-01-24 - 2012-13 GSN - Special Education Funding - 70 RE" xfId="767"/>
    <cellStyle name="_200708 Interim Actual - Feb 28th, 2008_LF2 REV_2012-01-26 - 2012-13 GSN - Allocation Report - Base + Approved - 71RE" xfId="768"/>
    <cellStyle name="_200708 Interim Actual - Feb 28th, 2008_LF2 REV_2012-01-27 - 2012-13 GSN - Allocation Report - Base + Approved + New - 71RE" xfId="769"/>
    <cellStyle name="_200708 Interim Actual - Feb 28th, 2008_LF2 REV_2012-01-31 - 2012-13 GSN - Allocation Report - Base + Approved - 71RE FNMI Update" xfId="770"/>
    <cellStyle name="_200708 Interim Actual - Feb 28th, 2008_LF2 REV_2012-01-31 - 2012-13 GSN - Allocation Report - Base + Approved + New - 71RE" xfId="771"/>
    <cellStyle name="_200708 Interim Actual - Feb 28th, 2008_LF2 REV_2012-02-01 - 2012-13 GSN - Allocation Report - Base Forecast Reconciliation - 71RE Update SpecEd &amp; Trans" xfId="772"/>
    <cellStyle name="_200708 Interim Actual - Feb 28th, 2008_LF2 REV_2012-02-02 - 2012-13 GSN - Allocation Report - Base + Approved - 71RE Update SpecEd &amp; Trans" xfId="773"/>
    <cellStyle name="_200708 Interim Actual - Feb 28th, 2008_LF2 REV_2012-02-02 - 2012-13 GSN - Allocation Report - Base + Approved + New - 71RE Update CapInt" xfId="774"/>
    <cellStyle name="_200708 Interim Actual - Feb 28th, 2008_LF2 REV_2012-02-03 - 2012-13 GSN - Allocation Report - Base + Approved + New - 71RE Update SS Savings" xfId="775"/>
    <cellStyle name="_200708 Interim Actual - Feb 28th, 2008_LF2 REV_2012-02-06 - 2012-13 GSN - Allocation Report - Base Forecast Reconciliation - 71RE EXTERNAL" xfId="776"/>
    <cellStyle name="_200708 Interim Actual - Feb 28th, 2008_LF2 REV_2012-02-07- 2012-13 GSN - Allocation Report - Base + Approved + New - 71RE" xfId="777"/>
    <cellStyle name="_200708 Interim Actual - Feb 28th, 2008_LF2 REV_2012-02-10- 2012-13 GSN - Allocation Report - Base + Approved + New - 71RE EXTERNAL" xfId="778"/>
    <cellStyle name="_200708 Interim Actual - Feb 28th, 2008_LF2 REV_2012-02-15- 2012-13 GSN - Allocation Report - Base + Approved + New - 71RE EXTERNAL" xfId="779"/>
    <cellStyle name="_200708 Interim Actual - Feb 28th, 2008_LF2 REV_2012-02-17- 2012-13 GSN - Allocation Report - Base + Approved + New - 71RE EXTERNAL HNA-Prediction" xfId="780"/>
    <cellStyle name="_200708 Interim Actual - Feb 28th, 2008_LF2 REV_2012-02-21- 2012-13 GSN - Allocation Report - Base + Approved + New - 71RE EXTERNAL Non-Union Savings" xfId="781"/>
    <cellStyle name="_200708 Interim Actual - Feb 28th, 2008_LF2 REV_2012-02-22 - 2012-13 GSN - Allocation Report - Base + Approved + New - 71RE EXTERNAL ESL-CUS" xfId="782"/>
    <cellStyle name="_200708 Interim Actual - Feb 28th, 2008_LF2 REV_2012-02-23 - 2012-13 GSN - Allocation Report - EXTERNAL 71RE - 3 - Base + Approved + New" xfId="783"/>
    <cellStyle name="_200708 Interim Actual - Feb 28th, 2008_LF2 REV_2012-03-02 - 2012-13 GSN - Allocation Report - EXTERNAL 72RE - 1 - Base Forecast Reconciliation" xfId="784"/>
    <cellStyle name="_200708 Interim Actual - Feb 28th, 2008_LF2 REV_2012-03-16 - 2012-13 GSN - Allocation Report - EXTERNAL 72RE - 3 - Base + Approved + New" xfId="785"/>
    <cellStyle name="_200708 Interim Actual - Feb 28th, 2008_LF2 REV_2012-03-29 - 2012-13 GSN - Allocation Report - EXTERNAL 72RE - French 1%" xfId="786"/>
    <cellStyle name="_200708 Interim Actual - Feb 28th, 2008_LF2 REV_2012-04-03 - 2012-13 GSN - Allocation Report - EXTERNAL 72RE - 1% Teacher Salary" xfId="787"/>
    <cellStyle name="_200708 Interim Actual - Feb 28th, 2008_LF2 REV_2012-04-03 - 2012-13 GSN - Allocation Report - EXTERNAL 72RE - Benefits Multi-Year" xfId="788"/>
    <cellStyle name="_200708 Interim Actual - Feb 28th, 2008_LF2 REV_2012-05-04 - 2012-13 GSN - Allocation Report - EXTERNAL 72RE - 02B - Base + Approved + New" xfId="789"/>
    <cellStyle name="_200708 Interim Actual - Feb 28th, 2008_LF2 REV_2012-05-16 - 2012-13 GSN - Allocation Report - INTERNAL 72RE - 02B - Base + Approved + New" xfId="790"/>
    <cellStyle name="_200708 Interim Actual - Feb 28th, 2008_LF2 REV_2012-06-15 - 2012-13 GSN - Allocation Report - EXTERNAL 72RE - 03B - Final GSN Starting Point" xfId="791"/>
    <cellStyle name="_200708 Interim Actual - Feb 28th, 2008_LF2 REV_2012-06-15 - 2012-13 GSN - Allocation Report - INTERNAL 72RE - 03B - Final GSN Starting Point" xfId="792"/>
    <cellStyle name="_200708 Interim Actual - Feb 28th, 2008_LF2 REV_2012-07-24 - 2012-13 GSN - Allocation Report - INTERNAL 72RE - 04 - OECTA" xfId="793"/>
    <cellStyle name="_200708 Interim Actual - Feb 28th, 2008_LF2 REV_2012-07-25 - 2012-13 GSN - Allocation Report - INTERNAL 72RE - 04 - OECTA v2" xfId="794"/>
    <cellStyle name="_200708 Interim Actual - Feb 28th, 2008_LF2 REV_4 Yr Outlook 2012-13 GSN - Master File v2" xfId="795"/>
    <cellStyle name="_200708 Interim Actual - Feb 28th, 2008_LF2 REV_4 Yr Outlook 2012-13 GSN - Master File v2 2" xfId="796"/>
    <cellStyle name="_200708 Interim Actual - Feb 28th, 2008_LF2 REV_APPROVED" xfId="797"/>
    <cellStyle name="_200708 Interim Actual - Feb 28th, 2008_LF2 REV_APPROVEDTEST" xfId="798"/>
    <cellStyle name="_200708 Interim Actual - Feb 28th, 2008_LF2 REV_BASE" xfId="799"/>
    <cellStyle name="_200708 Interim Actual - Feb 28th, 2008_LF2 REV_BBB" xfId="800"/>
    <cellStyle name="_200708 Interim Actual - Feb 28th, 2008_LF2 REV_BBB Report" xfId="801"/>
    <cellStyle name="_200708 Interim Actual - Feb 28th, 2008_LF2 REV_Book5" xfId="802"/>
    <cellStyle name="_200708 Interim Actual - Feb 28th, 2008_LF2 REV_Copy of 4 Yr Outlook 2011-12 GSN - Master File v11" xfId="803"/>
    <cellStyle name="_200708 Interim Actual - Feb 28th, 2008_LF2 REV_Copy of 4 Yr Outlook 2011-12 GSN - Master File v11 2" xfId="804"/>
    <cellStyle name="_200708 Interim Actual - Feb 28th, 2008_LF2 REV_ENH" xfId="805"/>
    <cellStyle name="_200708 Interim Actual - Feb 28th, 2008_LF2 REV_G48CS25 Df" xfId="806"/>
    <cellStyle name="_200708 Interim Actual - Feb 28th, 2008_LF2 REV_HNA" xfId="807"/>
    <cellStyle name="_200708 Interim Actual - Feb 28th, 2008_LF2 REV_HoldHarmless" xfId="808"/>
    <cellStyle name="_200708 Interim Actual - Feb 28th, 2008_LF2 REV_Reconcile Base" xfId="809"/>
    <cellStyle name="_200708 Interim Actual - Feb 28th, 2008_LF2 REV_RECONCILIATION" xfId="810"/>
    <cellStyle name="_200708 Interim Actual - Feb 28th, 2008_LF2 REV_SAF Df" xfId="811"/>
    <cellStyle name="_200708 Interim Actual - Feb 28th, 2008_LF2 REV_Sheet1" xfId="812"/>
    <cellStyle name="_200708 Interim Actual - Feb 28th, 2008_LF2 REV_SUMMARY" xfId="813"/>
    <cellStyle name="_200708 Interim Actual - Feb 28th, 2008_LF2 REV_Unallocated" xfId="814"/>
    <cellStyle name="_200708 Interim Actual - Feb 28th, 2008_LF2 REV_Unallocated 2" xfId="815"/>
    <cellStyle name="_200708 Interim Actual - Feb 28th, 2008_LF2 REV_Unallocated_1" xfId="816"/>
    <cellStyle name="_200708 Interim Actual - Feb 28th, 2008_LF2 REV_Unallocated_ENH" xfId="817"/>
    <cellStyle name="_200708 Interim Actual - Feb 28th, 2008_RbP - 4 Yr Outlook 2011-12 GSN - Master File v3" xfId="818"/>
    <cellStyle name="_200708 Interim Actual - Feb 28th, 2008_RbP - 4 Yr Outlook 2011-12 GSN - Master File v3 2" xfId="819"/>
    <cellStyle name="_200708 Interim Actual - Feb 28th, 2008_RbP - 4 Yr Outlook 2011-12 GSN - Master File v3_2011-(01)Jan-17 - 2011-12 GSN - Allocation Report - Base Forecast Reconciliation" xfId="820"/>
    <cellStyle name="_200708 Interim Actual - Feb 28th, 2008_RbP - 4 Yr Outlook 2011-12 GSN - Master File v3_2011-(01)Jan-19 - 2011-12 GSN - Allocation Report - Base Forecast Reconciliation" xfId="821"/>
    <cellStyle name="_200708 Interim Actual - Feb 28th, 2008_RbP - 4 Yr Outlook 2011-12 GSN - Master File v3_2011-(01)Jan-21 - 2011-12 GSN - Allocation Report - Base Forecast Reconciliation RECOVERED" xfId="822"/>
    <cellStyle name="_200708 Interim Actual - Feb 28th, 2008_RbP - 4 Yr Outlook 2011-12 GSN - Master File v3_2011-(01)Jan-23 - 2011-12 GSN - Allocation Report - Base Forecast Reconciliation RECOVERED" xfId="823"/>
    <cellStyle name="_200708 Interim Actual - Feb 28th, 2008_RbP - 4 Yr Outlook 2011-12 GSN - Master File v3_2011-(01)Jan-23 - 2011-12 GSN - Allocation Report - Enhancements" xfId="824"/>
    <cellStyle name="_200708 Interim Actual - Feb 28th, 2008_RbP - 4 Yr Outlook 2011-12 GSN - Master File v3_2011-(01)Jan-25 - 2011-12 GSN - Allocation Report - Enhancements" xfId="825"/>
    <cellStyle name="_200708 Interim Actual - Feb 28th, 2008_RbP - 4 Yr Outlook 2011-12 GSN - Master File v3_2011-(01)Jan-25 - 2011-12 GSN - Allocation Report - Enhancements v2" xfId="826"/>
    <cellStyle name="_200708 Interim Actual - Feb 28th, 2008_RbP - 4 Yr Outlook 2011-12 GSN - Master File v3_2011-(01)Jan-26 - 2011-12 GSN - Allocation Report - Enhancements - Update SpecEd" xfId="827"/>
    <cellStyle name="_200708 Interim Actual - Feb 28th, 2008_RbP - 4 Yr Outlook 2011-12 GSN - Master File v3_2011-(01)Jan-27 - 2011-12 GSN - Allocation Report - Base Forecast Reconciliation - Update DSA Phase-Out" xfId="828"/>
    <cellStyle name="_200708 Interim Actual - Feb 28th, 2008_RbP - 4 Yr Outlook 2011-12 GSN - Master File v3_2011-(01)Jan-27 - 2011-12 GSN - Allocation Report - Impact of Internal Forecast" xfId="829"/>
    <cellStyle name="_200708 Interim Actual - Feb 28th, 2008_RbP - 4 Yr Outlook 2011-12 GSN - Master File v3_2011-(01)Jan-28 - 2011-12 GSN - Allocation Report - Enhancements - Update SpecEd v2" xfId="830"/>
    <cellStyle name="_200708 Interim Actual - Feb 28th, 2008_RbP - 4 Yr Outlook 2011-12 GSN - Master File v3_2011-(02)Feb-14 - 2011-12 GSN Allocation Report VALUED - SSDemo Update" xfId="831"/>
    <cellStyle name="_200708 Interim Actual - Feb 28th, 2008_RbP - 4 Yr Outlook 2011-12 GSN - Master File v3_2011-(02)Feb-18 - 2011-12 GSN - Allocation Report - Enhancements - Utilities" xfId="832"/>
    <cellStyle name="_200708 Interim Actual - Feb 28th, 2008_RbP - 4 Yr Outlook 2011-12 GSN - Master File v3_2011-(02)Feb-18 - 2011-12 GSN - Allocation Report - Enhancements 2" xfId="833"/>
    <cellStyle name="_200708 Interim Actual - Feb 28th, 2008_RbP - 4 Yr Outlook 2011-12 GSN - Master File v3_2011-(02)Feb-22 - 2011-12 GSN - Allocation Report - Enhancements 2" xfId="834"/>
    <cellStyle name="_200708 Interim Actual - Feb 28th, 2008_RbP - 4 Yr Outlook 2011-12 GSN - Master File v3_2011-(02)Feb-24 - 2011-12 GSN - Allocation Report - Enhancements - Update CapInterest" xfId="835"/>
    <cellStyle name="_200708 Interim Actual - Feb 28th, 2008_RbP - 4 Yr Outlook 2011-12 GSN - Master File v3_2011-(02)Feb-24 - 2011-12 GSN - Allocation Report - Enhancements 2 - Update CapInterest" xfId="836"/>
    <cellStyle name="_200708 Interim Actual - Feb 28th, 2008_RbP - 4 Yr Outlook 2011-12 GSN - Master File v3_2011-(03)Mar-10 - 2011-12 GSN - Allocation Report - Base Forecast Reconciliation - Update 72RE" xfId="837"/>
    <cellStyle name="_200708 Interim Actual - Feb 28th, 2008_RbP - 4 Yr Outlook 2011-12 GSN - Master File v3_2011-(03)Mar-14 - 2011-12 GSN - Allocation Report - Enhancements - Update 72REt" xfId="838"/>
    <cellStyle name="_200708 Interim Actual - Feb 28th, 2008_RbP - 4 Yr Outlook 2011-12 GSN - Master File v3_2011-(03)Mar-15 - 2011-12 GSN - Allocation Report - Enhancements 2 - Update 72RE" xfId="839"/>
    <cellStyle name="_200708 Interim Actual - Feb 28th, 2008_RbP - 4 Yr Outlook 2011-12 GSN - Master File v3_2011-(03)Mar-24 - 2011-12 GSN - Allocation Report - Enhancements - Update RECAPP" xfId="840"/>
    <cellStyle name="_200708 Interim Actual - Feb 28th, 2008_RbP - 4 Yr Outlook 2011-12 GSN - Master File v3_2011-(06)Jun-10 - 2012-13 GSN - Allocation Report - Test" xfId="841"/>
    <cellStyle name="_200708 Interim Actual - Feb 28th, 2008_RbP - 4 Yr Outlook 2011-12 GSN - Master File v3_2011-(09)Sep-23 - 2011-12 GSN - Allocation Report - Enhancements - Update RECAPP" xfId="842"/>
    <cellStyle name="_200708 Interim Actual - Feb 28th, 2008_RbP - 4 Yr Outlook 2011-12 GSN - Master File v3_2011-(11)Nov-23 - 2011-12 GSN - Allocation Report - 2012-13 Base" xfId="843"/>
    <cellStyle name="_200708 Interim Actual - Feb 28th, 2008_RbP - 4 Yr Outlook 2011-12 GSN - Master File v3_2011-(12)Dec-19 - 2011-12 GSN - Allocation Report - 2012-13 Base with PDT" xfId="844"/>
    <cellStyle name="_200708 Interim Actual - Feb 28th, 2008_RbP - 4 Yr Outlook 2011-12 GSN - Master File v3_2012-(01)Jan-17 - 2011-12 GSN - Allocation Report - 2012-13 Projected Base" xfId="845"/>
    <cellStyle name="_200708 Interim Actual - Feb 28th, 2008_RbP - 4 Yr Outlook 2011-12 GSN - Master File v3_2012-01-16 - 2012-13 GSN - Allocation Report - Base Forecast Reconciliation" xfId="846"/>
    <cellStyle name="_200708 Interim Actual - Feb 28th, 2008_RbP - 4 Yr Outlook 2011-12 GSN - Master File v3_2012-01-26 - 2012-13 GSN - Allocation Report - Base + Approved - 71RE" xfId="847"/>
    <cellStyle name="_200708 Interim Actual - Feb 28th, 2008_RbP - 4 Yr Outlook 2011-12 GSN - Master File v3_2012-01-27 - 2012-13 GSN - Allocation Report - Base + Approved + New - 71RE" xfId="848"/>
    <cellStyle name="_200708 Interim Actual - Feb 28th, 2008_RbP - 4 Yr Outlook 2011-12 GSN - Master File v3_2012-01-31 - 2012-13 GSN - Allocation Report - Base + Approved - 71RE FNMI Update" xfId="849"/>
    <cellStyle name="_200708 Interim Actual - Feb 28th, 2008_RbP - 4 Yr Outlook 2011-12 GSN - Master File v3_2012-01-31 - 2012-13 GSN - Allocation Report - Base + Approved + New - 71RE" xfId="850"/>
    <cellStyle name="_200708 Interim Actual - Feb 28th, 2008_RbP - 4 Yr Outlook 2011-12 GSN - Master File v3_2012-02-01 - 2012-13 GSN - Allocation Report - Base Forecast Reconciliation - 71RE Update SpecEd &amp; Trans" xfId="851"/>
    <cellStyle name="_200708 Interim Actual - Feb 28th, 2008_RbP - 4 Yr Outlook 2011-12 GSN - Master File v3_2012-02-02 - 2012-13 GSN - Allocation Report - Base + Approved - 71RE Update SpecEd &amp; Trans" xfId="852"/>
    <cellStyle name="_200708 Interim Actual - Feb 28th, 2008_RbP - 4 Yr Outlook 2011-12 GSN - Master File v3_2012-02-02 - 2012-13 GSN - Allocation Report - Base + Approved + New - 71RE Update CapInt" xfId="853"/>
    <cellStyle name="_200708 Interim Actual - Feb 28th, 2008_RbP - 4 Yr Outlook 2011-12 GSN - Master File v3_2012-02-03 - 2012-13 GSN - Allocation Report - Base + Approved + New - 71RE Update SS Savings" xfId="854"/>
    <cellStyle name="_200708 Interim Actual - Feb 28th, 2008_RbP - 4 Yr Outlook 2011-12 GSN - Master File v3_2012-02-06 - 2012-13 GSN - Allocation Report - Base Forecast Reconciliation - 71RE EXTERNAL" xfId="855"/>
    <cellStyle name="_200708 Interim Actual - Feb 28th, 2008_RbP - 4 Yr Outlook 2011-12 GSN - Master File v3_2012-02-07- 2012-13 GSN - Allocation Report - Base + Approved + New - 71RE" xfId="856"/>
    <cellStyle name="_200708 Interim Actual - Feb 28th, 2008_RbP - 4 Yr Outlook 2011-12 GSN - Master File v3_2012-02-10- 2012-13 GSN - Allocation Report - Base + Approved + New - 71RE EXTERNAL" xfId="857"/>
    <cellStyle name="_200708 Interim Actual - Feb 28th, 2008_RbP - 4 Yr Outlook 2011-12 GSN - Master File v3_2012-02-15- 2012-13 GSN - Allocation Report - Base + Approved + New - 71RE EXTERNAL" xfId="858"/>
    <cellStyle name="_200708 Interim Actual - Feb 28th, 2008_RbP - 4 Yr Outlook 2011-12 GSN - Master File v3_2012-02-17- 2012-13 GSN - Allocation Report - Base + Approved + New - 71RE EXTERNAL HNA-Prediction" xfId="859"/>
    <cellStyle name="_200708 Interim Actual - Feb 28th, 2008_RbP - 4 Yr Outlook 2011-12 GSN - Master File v3_2012-02-21- 2012-13 GSN - Allocation Report - Base + Approved + New - 71RE EXTERNAL Non-Union Savings" xfId="860"/>
    <cellStyle name="_200708 Interim Actual - Feb 28th, 2008_RbP - 4 Yr Outlook 2011-12 GSN - Master File v3_2012-02-22 - 2012-13 GSN - Allocation Report - Base + Approved + New - 71RE EXTERNAL ESL-CUS" xfId="861"/>
    <cellStyle name="_200708 Interim Actual - Feb 28th, 2008_RbP - 4 Yr Outlook 2011-12 GSN - Master File v3_2012-02-23 - 2012-13 GSN - Allocation Report - EXTERNAL 71RE - 3 - Base + Approved + New" xfId="862"/>
    <cellStyle name="_200708 Interim Actual - Feb 28th, 2008_RbP - 4 Yr Outlook 2011-12 GSN - Master File v3_2012-03-02 - 2012-13 GSN - Allocation Report - EXTERNAL 72RE - 1 - Base Forecast Reconciliation" xfId="863"/>
    <cellStyle name="_200708 Interim Actual - Feb 28th, 2008_RbP - 4 Yr Outlook 2011-12 GSN - Master File v3_2012-03-16 - 2012-13 GSN - Allocation Report - EXTERNAL 72RE - 3 - Base + Approved + New" xfId="864"/>
    <cellStyle name="_200708 Interim Actual - Feb 28th, 2008_RbP - 4 Yr Outlook 2011-12 GSN - Master File v3_2012-03-29 - 2012-13 GSN - Allocation Report - EXTERNAL 72RE - French 1%" xfId="865"/>
    <cellStyle name="_200708 Interim Actual - Feb 28th, 2008_RbP - 4 Yr Outlook 2011-12 GSN - Master File v3_2012-04-03 - 2012-13 GSN - Allocation Report - EXTERNAL 72RE - 1% Teacher Salary" xfId="866"/>
    <cellStyle name="_200708 Interim Actual - Feb 28th, 2008_RbP - 4 Yr Outlook 2011-12 GSN - Master File v3_2012-04-03 - 2012-13 GSN - Allocation Report - EXTERNAL 72RE - Benefits Multi-Year" xfId="867"/>
    <cellStyle name="_200708 Interim Actual - Feb 28th, 2008_RbP - 4 Yr Outlook 2011-12 GSN - Master File v3_2012-05-04 - 2012-13 GSN - Allocation Report - EXTERNAL 72RE - 02B - Base + Approved + New" xfId="868"/>
    <cellStyle name="_200708 Interim Actual - Feb 28th, 2008_RbP - 4 Yr Outlook 2011-12 GSN - Master File v3_2012-05-16 - 2012-13 GSN - Allocation Report - INTERNAL 72RE - 02B - Base + Approved + New" xfId="869"/>
    <cellStyle name="_200708 Interim Actual - Feb 28th, 2008_RbP - 4 Yr Outlook 2011-12 GSN - Master File v3_2012-06-15 - 2012-13 GSN - Allocation Report - EXTERNAL 72RE - 03B - Final GSN Starting Point" xfId="870"/>
    <cellStyle name="_200708 Interim Actual - Feb 28th, 2008_RbP - 4 Yr Outlook 2011-12 GSN - Master File v3_2012-06-15 - 2012-13 GSN - Allocation Report - INTERNAL 72RE - 03B - Final GSN Starting Point" xfId="871"/>
    <cellStyle name="_200708 Interim Actual - Feb 28th, 2008_RbP - 4 Yr Outlook 2011-12 GSN - Master File v3_2012-07-24 - 2012-13 GSN - Allocation Report - INTERNAL 72RE - 04 - OECTA" xfId="872"/>
    <cellStyle name="_200708 Interim Actual - Feb 28th, 2008_RbP - 4 Yr Outlook 2011-12 GSN - Master File v3_2012-07-25 - 2012-13 GSN - Allocation Report - INTERNAL 72RE - 04 - OECTA v2" xfId="873"/>
    <cellStyle name="_200708 Interim Actual - Feb 28th, 2008_RbP - 4 Yr Outlook 2011-12 GSN - Master File v3_APPROVED" xfId="874"/>
    <cellStyle name="_200708 Interim Actual - Feb 28th, 2008_RbP - 4 Yr Outlook 2011-12 GSN - Master File v3_APPROVEDTEST" xfId="875"/>
    <cellStyle name="_200708 Interim Actual - Feb 28th, 2008_RbP - 4 Yr Outlook 2011-12 GSN - Master File v3_BASE" xfId="876"/>
    <cellStyle name="_200708 Interim Actual - Feb 28th, 2008_RbP - 4 Yr Outlook 2011-12 GSN - Master File v3_ENH" xfId="877"/>
    <cellStyle name="_200708 Interim Actual - Feb 28th, 2008_RbP - 4 Yr Outlook 2011-12 GSN - Master File v3_G48CS25 Df" xfId="878"/>
    <cellStyle name="_200708 Interim Actual - Feb 28th, 2008_RbP - 4 Yr Outlook 2011-12 GSN - Master File v3_Reconcile Base" xfId="879"/>
    <cellStyle name="_200708 Interim Actual - Feb 28th, 2008_RbP - 4 Yr Outlook 2011-12 GSN - Master File v3_RECONCILIATION" xfId="880"/>
    <cellStyle name="_200708 Interim Actual - Feb 28th, 2008_RbP - 4 Yr Outlook 2011-12 GSN - Master File v3_SAF Df" xfId="881"/>
    <cellStyle name="_200708 Interim Actual - Feb 28th, 2008_RbP - 4 Yr Outlook 2011-12 GSN - Master File v3_Sheet1" xfId="882"/>
    <cellStyle name="_200708 Interim Actual - Feb 28th, 2008_RbP - 4 Yr Outlook 2011-12 GSN - Master File v3_SUMMARY" xfId="883"/>
    <cellStyle name="_200708 Interim Actual - Feb 28th, 2008_RbP - 4 Yr Outlook 2011-12 GSN - Master File v3_Unallocated" xfId="884"/>
    <cellStyle name="_200708 Interim Actual - Feb 28th, 2008_RBP Adjustments" xfId="885"/>
    <cellStyle name="_200708 Interim Actual - Feb 28th, 2008_RBP Adjustments 2" xfId="886"/>
    <cellStyle name="_200708 Interim Actual - Feb 28th, 2008_RECONCILIATION" xfId="887"/>
    <cellStyle name="_200708 Interim Actual - Feb 28th, 2008_SAF Df" xfId="888"/>
    <cellStyle name="_200708 Interim Actual - Feb 28th, 2008_SUMMARY" xfId="889"/>
    <cellStyle name="_200708 Interim Actual - Feb 28th, 2008_Summary of financial totals" xfId="890"/>
    <cellStyle name="_200708 Interim Actual - Feb 28th, 2008_Unallocated" xfId="891"/>
    <cellStyle name="_200708 Interim Actual - Feb 28th, 2008_Unallocated_1" xfId="892"/>
    <cellStyle name="_200708 Interim Actual - Feb 28th, 2008_Unallocated_ENH" xfId="893"/>
    <cellStyle name="_200708 Interim Actual V" xfId="894"/>
    <cellStyle name="_200708 Interim Actual V3" xfId="895"/>
    <cellStyle name="_200708 Interim Actual V3_" xfId="896"/>
    <cellStyle name="_200708 Interim Actual V3_(CFSB) EDU Scratchy - Feb 13 (3) (2)" xfId="897"/>
    <cellStyle name="_200708 Interim Actual V3_2" xfId="898"/>
    <cellStyle name="_200708 Interim Actual V3_20" xfId="899"/>
    <cellStyle name="_200708 Interim Actual V3_200" xfId="900"/>
    <cellStyle name="_200708 Interim Actual V3_2009" xfId="901"/>
    <cellStyle name="_200708 Interim Actual V3_2009-" xfId="902"/>
    <cellStyle name="_200708 Interim Actual V3_2009-(" xfId="903"/>
    <cellStyle name="_200708 Interim Actual V3_2009-(0" xfId="904"/>
    <cellStyle name="_200708 Interim Actual V3_2009-(02" xfId="905"/>
    <cellStyle name="_200708 Interim Actual V3_2009-(02)" xfId="906"/>
    <cellStyle name="_200708 Interim Actual V3_2009-(02)F" xfId="907"/>
    <cellStyle name="_200708 Interim Actual V3_2009-(02)Fe" xfId="908"/>
    <cellStyle name="_200708 Interim Actual V3_2009-(02)Feb" xfId="909"/>
    <cellStyle name="_200708 Interim Actual V3_2009-(02)Feb-" xfId="910"/>
    <cellStyle name="_200708 Interim Actual V3_2009-(02)Feb-03 - 2009-10 GSN - Allocation Report - Revised Estimates EXTERNAL 71 brds REFENH2" xfId="911"/>
    <cellStyle name="_200708 Interim Actual V3_2009-(02)Feb-09 " xfId="912"/>
    <cellStyle name="_200708 Interim Actual V3_2009-(02)Feb-09 -" xfId="913"/>
    <cellStyle name="_200708 Interim Actual V3_2009-(02)Feb-09 - " xfId="914"/>
    <cellStyle name="_200708 Interim Actual V3_2009-(02)Feb-09 - 2" xfId="915"/>
    <cellStyle name="_200708 Interim Actual V3_2009-(02)Feb-09 - 20" xfId="916"/>
    <cellStyle name="_200708 Interim Actual V3_2009-(02)Feb-09 - 2009" xfId="917"/>
    <cellStyle name="_200708 Interim Actual V3_2009-(02)Feb-09 - 2009-1" xfId="918"/>
    <cellStyle name="_200708 Interim Actual V3_2009-(02)Feb-09 - 2009-10" xfId="919"/>
    <cellStyle name="_200708 Interim Actual V3_2009-(02)Feb-09 - 2009-10 " xfId="920"/>
    <cellStyle name="_200708 Interim Actual V3_2009-(02)Feb-09 - 2009-10 G" xfId="921"/>
    <cellStyle name="_200708 Interim Actual V3_2009-(02)Feb-09 - 2009-10 GS" xfId="922"/>
    <cellStyle name="_200708 Interim Actual V3_2009-(02)Feb-09 - 2009-10 GSN" xfId="923"/>
    <cellStyle name="_200708 Interim Actual V3_2009-(02)Feb-09 - 2009-10 GSN " xfId="924"/>
    <cellStyle name="_200708 Interim Actual V3_2009-(02)Feb-09 - 2009-10 GSN -" xfId="925"/>
    <cellStyle name="_200708 Interim Actual V3_2009-(02)Feb-09 - 2009-10 GSN - " xfId="926"/>
    <cellStyle name="_200708 Interim Actual V3_2009-(02)Feb-09 - 2009-10 GSN - All" xfId="927"/>
    <cellStyle name="_200708 Interim Actual V3_2009-(02)Feb-09 - 2009-10 GSN - Alloca" xfId="928"/>
    <cellStyle name="_200708 Interim Actual V3_2009-(02)Feb-09 - 2009-10 GSN - Allocati" xfId="929"/>
    <cellStyle name="_200708 Interim Actual V3_2009-(02)Feb-09 - 2009-10 GSN - Allocatio" xfId="930"/>
    <cellStyle name="_200708 Interim Actual V3_2009-(02)Feb-09 - 2009-10 GSN - Allocation Report - Revised Estimates EXTERNAL 71 brds ENH v2" xfId="931"/>
    <cellStyle name="_200708 Interim Actual V3_2009-(02)Feb-09 - 2009-10 GSN - Allocation Report - Revised Estimates EXTERNAL 71 brds ENH v2 2" xfId="932"/>
    <cellStyle name="_200708 Interim Actual V3_2009-(02)Feb-09 - 2009-10 GSN - Allocation Report - Revised Estimates EXTERNAL 71 brds ENH v2_2010-(07)Jul-23 - 2010-11 GSN - Allocation Report - 2010-11 Enhancements for 2011-12 Base Forecast" xfId="933"/>
    <cellStyle name="_200708 Interim Actual V3_2009-(02)Feb-09 - 2009-10 GSN - Allocation Report - Revised Estimates EXTERNAL 71 brds ENH v2_2010-(07)Jul-23 - 2010-11 GSN - Allocation Report - 2010-11 Enhancements for 2011-12 Base Forecast 2" xfId="934"/>
    <cellStyle name="_200708 Interim Actual V3_2009-(02)Feb-09 - 2009-10 GSN - Allocation Report - Revised Estimates EXTERNAL 71 brds ENH v2_2010-(07)Jul-23 - 2010-11 GSN - Allocation Report - 2010-11 Enhancements for 2011-12 Base Forecast_APPROVED" xfId="935"/>
    <cellStyle name="_200708 Interim Actual V3_2009-(02)Feb-09 - 2009-10 GSN - Allocation Report - Revised Estimates EXTERNAL 71 brds ENH v2_2010-(07)Jul-23 - 2010-11 GSN - Allocation Report - 2010-11 Enhancements for 2011-12 Base Forecast_APPROVEDTEST" xfId="936"/>
    <cellStyle name="_200708 Interim Actual V3_2009-(02)Feb-09 - 2009-10 GSN - Allocation Report - Revised Estimates EXTERNAL 71 brds ENH v2_2010-(07)Jul-23 - 2010-11 GSN - Allocation Report - 2010-11 Enhancements for 2011-12 Base Forecast_BASE" xfId="937"/>
    <cellStyle name="_200708 Interim Actual V3_2009-(02)Feb-09 - 2009-10 GSN - Allocation Report - Revised Estimates EXTERNAL 71 brds ENH v2_2010-(07)Jul-23 - 2010-11 GSN - Allocation Report - 2010-11 Enhancements for 2011-12 Base Forecast_ENH" xfId="938"/>
    <cellStyle name="_200708 Interim Actual V3_2009-(02)Feb-09 - 2009-10 GSN - Allocation Report - Revised Estimates EXTERNAL 71 brds ENH v2_2010-(07)Jul-23 - 2010-11 GSN - Allocation Report - 2010-11 Enhancements for 2011-12 Base Forecast_G48CS25 Df" xfId="939"/>
    <cellStyle name="_200708 Interim Actual V3_2009-(02)Feb-09 - 2009-10 GSN - Allocation Report - Revised Estimates EXTERNAL 71 brds ENH v2_2010-(07)Jul-23 - 2010-11 GSN - Allocation Report - 2010-11 Enhancements for 2011-12 Base Forecast_Reconcile Base" xfId="940"/>
    <cellStyle name="_200708 Interim Actual V3_2009-(02)Feb-09 - 2009-10 GSN - Allocation Report - Revised Estimates EXTERNAL 71 brds ENH v2_2010-(07)Jul-23 - 2010-11 GSN - Allocation Report - 2010-11 Enhancements for 2011-12 Base Forecast_RECONCILIATION" xfId="941"/>
    <cellStyle name="_200708 Interim Actual V3_2009-(02)Feb-09 - 2009-10 GSN - Allocation Report - Revised Estimates EXTERNAL 71 brds ENH v2_2010-(07)Jul-23 - 2010-11 GSN - Allocation Report - 2010-11 Enhancements for 2011-12 Base Forecast_SAF Df" xfId="942"/>
    <cellStyle name="_200708 Interim Actual V3_2009-(02)Feb-09 - 2009-10 GSN - Allocation Report - Revised Estimates EXTERNAL 71 brds ENH v2_2010-(07)Jul-23 - 2010-11 GSN - Allocation Report - 2010-11 Enhancements for 2011-12 Base Forecast_Sheet1" xfId="943"/>
    <cellStyle name="_200708 Interim Actual V3_2009-(02)Feb-09 - 2009-10 GSN - Allocation Report - Revised Estimates EXTERNAL 71 brds ENH v2_2010-(07)Jul-23 - 2010-11 GSN - Allocation Report - 2010-11 Enhancements for 2011-12 Base Forecast_SUMMARY" xfId="944"/>
    <cellStyle name="_200708 Interim Actual V3_2009-(02)Feb-09 - 2009-10 GSN - Allocation Report - Revised Estimates EXTERNAL 71 brds ENH v2_2010-(07)Jul-23 - 2010-11 GSN - Allocation Report - 2010-11 Enhancements for 2011-12 Base Forecast_Unallocated" xfId="945"/>
    <cellStyle name="_200708 Interim Actual V3_2009-(02)Feb-09 - 2009-10 GSN - Allocation Report - Revised Estimates EXTERNAL 71 brds ENH v2_2011-(01)Jan-17 - 2011-12 GSN - Allocation Report - Base Forecast Reconciliation" xfId="946"/>
    <cellStyle name="_200708 Interim Actual V3_2009-(02)Feb-09 - 2009-10 GSN - Allocation Report - Revised Estimates EXTERNAL 71 brds ENH v2_2011-(01)Jan-19 - 2011-12 GSN - Allocation Report - Base Forecast Reconciliation" xfId="947"/>
    <cellStyle name="_200708 Interim Actual V3_2009-(02)Feb-09 - 2009-10 GSN - Allocation Report - Revised Estimates EXTERNAL 71 brds ENH v2_2011-(01)Jan-21 - 2011-12 GSN - Allocation Report - Base Forecast Reconciliation RECOVERED" xfId="948"/>
    <cellStyle name="_200708 Interim Actual V3_2009-(02)Feb-09 - 2009-10 GSN - Allocation Report - Revised Estimates EXTERNAL 71 brds ENH v2_2011-(01)Jan-21 - 2011-12 GSN - Special Education Funding" xfId="949"/>
    <cellStyle name="_200708 Interim Actual V3_2009-(02)Feb-09 - 2009-10 GSN - Allocation Report - Revised Estimates EXTERNAL 71 brds ENH v2_2011-(01)Jan-23 - 2011-12 GSN - Allocation Report - Base Forecast Reconciliation RECOVERED" xfId="950"/>
    <cellStyle name="_200708 Interim Actual V3_2009-(02)Feb-09 - 2009-10 GSN - Allocation Report - Revised Estimates EXTERNAL 71 brds ENH v2_2011-(01)Jan-23 - 2011-12 GSN - Allocation Report - Enhancements" xfId="951"/>
    <cellStyle name="_200708 Interim Actual V3_2009-(02)Feb-09 - 2009-10 GSN - Allocation Report - Revised Estimates EXTERNAL 71 brds ENH v2_2011-(01)Jan-25 - 2011-12 GSN - Allocation Report - Enhancements" xfId="952"/>
    <cellStyle name="_200708 Interim Actual V3_2009-(02)Feb-09 - 2009-10 GSN - Allocation Report - Revised Estimates EXTERNAL 71 brds ENH v2_2011-(01)Jan-25 - 2011-12 GSN - Allocation Report - Enhancements v2" xfId="953"/>
    <cellStyle name="_200708 Interim Actual V3_2009-(02)Feb-09 - 2009-10 GSN - Allocation Report - Revised Estimates EXTERNAL 71 brds ENH v2_2011-(01)Jan-26 - 2011-12 GSN - Allocation Report - Enhancements - Update SpecEd" xfId="954"/>
    <cellStyle name="_200708 Interim Actual V3_2009-(02)Feb-09 - 2009-10 GSN - Allocation Report - Revised Estimates EXTERNAL 71 brds ENH v2_2011-(01)Jan-26 - 2011-12 GSN - Special Education Funding" xfId="955"/>
    <cellStyle name="_200708 Interim Actual V3_2009-(02)Feb-09 - 2009-10 GSN - Allocation Report - Revised Estimates EXTERNAL 71 brds ENH v2_2011-(01)Jan-27 - 2011-12 GSN - Allocation Report - Base Forecast Reconciliation - Update DSA Phase-Out" xfId="956"/>
    <cellStyle name="_200708 Interim Actual V3_2009-(02)Feb-09 - 2009-10 GSN - Allocation Report - Revised Estimates EXTERNAL 71 brds ENH v2_2011-(01)Jan-27 - 2011-12 GSN - Allocation Report - Impact of Internal Forecast" xfId="957"/>
    <cellStyle name="_200708 Interim Actual V3_2009-(02)Feb-09 - 2009-10 GSN - Allocation Report - Revised Estimates EXTERNAL 71 brds ENH v2_2011-(01)Jan-27 - 2011-12 GSN - Summary of Spec Ed Funding - EFB vs SEPPB" xfId="958"/>
    <cellStyle name="_200708 Interim Actual V3_2009-(02)Feb-09 - 2009-10 GSN - Allocation Report - Revised Estimates EXTERNAL 71 brds ENH v2_2011-(01)Jan-28 - 2011-12 GSN - Allocation Report - Enhancements - Update SpecEd v2" xfId="959"/>
    <cellStyle name="_200708 Interim Actual V3_2009-(02)Feb-09 - 2009-10 GSN - Allocation Report - Revised Estimates EXTERNAL 71 brds ENH v2_2011-(02)Feb-01- 2011-12 GSN - Special Education Funding - Locked Base Forecast + Approvals - VALUED" xfId="960"/>
    <cellStyle name="_200708 Interim Actual V3_2009-(02)Feb-09 - 2009-10 GSN - Allocation Report - Revised Estimates EXTERNAL 71 brds ENH v2_2011-(02)Feb-14 - 2011-12 GSN Allocation Report VALUED - SSDemo Update" xfId="961"/>
    <cellStyle name="_200708 Interim Actual V3_2009-(02)Feb-09 - 2009-10 GSN - Allocation Report - Revised Estimates EXTERNAL 71 brds ENH v2_2011-(02)Feb-18 - 2011-12 GSN - Allocation Report - Enhancements - Utilities" xfId="962"/>
    <cellStyle name="_200708 Interim Actual V3_2009-(02)Feb-09 - 2009-10 GSN - Allocation Report - Revised Estimates EXTERNAL 71 brds ENH v2_2011-(02)Feb-18 - 2011-12 GSN - Allocation Report - Enhancements 2" xfId="963"/>
    <cellStyle name="_200708 Interim Actual V3_2009-(02)Feb-09 - 2009-10 GSN - Allocation Report - Revised Estimates EXTERNAL 71 brds ENH v2_2011-(02)Feb-22 - 2011-12 GSN - Allocation Report - Enhancements 2" xfId="964"/>
    <cellStyle name="_200708 Interim Actual V3_2009-(02)Feb-09 - 2009-10 GSN - Allocation Report - Revised Estimates EXTERNAL 71 brds ENH v2_2011-(02)Feb-24 - 2011-12 GSN - Allocation Report - Enhancements - Update CapInterest" xfId="965"/>
    <cellStyle name="_200708 Interim Actual V3_2009-(02)Feb-09 - 2009-10 GSN - Allocation Report - Revised Estimates EXTERNAL 71 brds ENH v2_2011-(02)Feb-24 - 2011-12 GSN - Allocation Report - Enhancements 2 - Update CapInterest" xfId="966"/>
    <cellStyle name="_200708 Interim Actual V3_2009-(02)Feb-09 - 2009-10 GSN - Allocation Report - Revised Estimates EXTERNAL 71 brds ENH v2_2011-(03)Mar-10 - 2011-12 GSN - Allocation Report - Base Forecast Reconciliation - Update 72RE" xfId="967"/>
    <cellStyle name="_200708 Interim Actual V3_2009-(02)Feb-09 - 2009-10 GSN - Allocation Report - Revised Estimates EXTERNAL 71 brds ENH v2_2011-(03)Mar-14 - 2011-12 GSN - Allocation Report - Enhancements - Update 72REt" xfId="968"/>
    <cellStyle name="_200708 Interim Actual V3_2009-(02)Feb-09 - 2009-10 GSN - Allocation Report - Revised Estimates EXTERNAL 71 brds ENH v2_2011-(03)Mar-15 - 2011-12 GSN - Allocation Report - Enhancements 2 - Update 72RE" xfId="969"/>
    <cellStyle name="_200708 Interim Actual V3_2009-(02)Feb-09 - 2009-10 GSN - Allocation Report - Revised Estimates EXTERNAL 71 brds ENH v2_2011-(03)Mar-17- 2011-12 GSN - Special Education Funding - Updated to 72 RE" xfId="970"/>
    <cellStyle name="_200708 Interim Actual V3_2009-(02)Feb-09 - 2009-10 GSN - Allocation Report - Revised Estimates EXTERNAL 71 brds ENH v2_2011-(03)Mar-23- 2011-12 GSN - Special Education Funding - Updated to 72 RE" xfId="971"/>
    <cellStyle name="_200708 Interim Actual V3_2009-(02)Feb-09 - 2009-10 GSN - Allocation Report - Revised Estimates EXTERNAL 71 brds ENH v2_2011-(03)Mar-24 - 2011-12 GSN - Allocation Report - Enhancements - Update RECAPP" xfId="972"/>
    <cellStyle name="_200708 Interim Actual V3_2009-(02)Feb-09 - 2009-10 GSN - Allocation Report - Revised Estimates EXTERNAL 71 brds ENH v2_2011-(06)Jun-10 - 2012-13 GSN - Allocation Report - Test" xfId="973"/>
    <cellStyle name="_200708 Interim Actual V3_2009-(02)Feb-09 - 2009-10 GSN - Allocation Report - Revised Estimates EXTERNAL 71 brds ENH v2_2011-(09)Sep-23 - 2011-12 GSN - Allocation Report - Enhancements - Update RECAPP" xfId="974"/>
    <cellStyle name="_200708 Interim Actual V3_2009-(02)Feb-09 - 2009-10 GSN - Allocation Report - Revised Estimates EXTERNAL 71 brds ENH v2_2011-(11)Nov-23 - 2011-12 GSN - Allocation Report - 2012-13 Base" xfId="975"/>
    <cellStyle name="_200708 Interim Actual V3_2009-(02)Feb-09 - 2009-10 GSN - Allocation Report - Revised Estimates EXTERNAL 71 brds ENH v2_2011-(12)Dec-19 - 2011-12 GSN - Allocation Report - 2012-13 Base with PDT" xfId="976"/>
    <cellStyle name="_200708 Interim Actual V3_2009-(02)Feb-09 - 2009-10 GSN - Allocation Report - Revised Estimates EXTERNAL 71 brds ENH v2_2012-(01)Jan-17 - 2011-12 GSN - Allocation Report - 2012-13 Projected Base" xfId="977"/>
    <cellStyle name="_200708 Interim Actual V3_2009-(02)Feb-09 - 2009-10 GSN - Allocation Report - Revised Estimates EXTERNAL 71 brds ENH v2_2012-01-16 - 2012-13 GSN - Allocation Report - Base Forecast Reconciliation" xfId="978"/>
    <cellStyle name="_200708 Interim Actual V3_2009-(02)Feb-09 - 2009-10 GSN - Allocation Report - Revised Estimates EXTERNAL 71 brds ENH v2_2012-01-19- 2012-13 GSN - Special Education Funding - 70 RE" xfId="979"/>
    <cellStyle name="_200708 Interim Actual V3_2009-(02)Feb-09 - 2009-10 GSN - Allocation Report - Revised Estimates EXTERNAL 71 brds ENH v2_2012-01-24 - 2012-13 GSN - Special Education Funding - 70 RE" xfId="980"/>
    <cellStyle name="_200708 Interim Actual V3_2009-(02)Feb-09 - 2009-10 GSN - Allocation Report - Revised Estimates EXTERNAL 71 brds ENH v2_2012-01-26 - 2012-13 GSN - Allocation Report - Base + Approved - 71RE" xfId="981"/>
    <cellStyle name="_200708 Interim Actual V3_2009-(02)Feb-09 - 2009-10 GSN - Allocation Report - Revised Estimates EXTERNAL 71 brds ENH v2_2012-01-27 - 2012-13 GSN - Allocation Report - Base + Approved + New - 71RE" xfId="982"/>
    <cellStyle name="_200708 Interim Actual V3_2009-(02)Feb-09 - 2009-10 GSN - Allocation Report - Revised Estimates EXTERNAL 71 brds ENH v2_2012-01-31 - 2012-13 GSN - Allocation Report - Base + Approved - 71RE FNMI Update" xfId="983"/>
    <cellStyle name="_200708 Interim Actual V3_2009-(02)Feb-09 - 2009-10 GSN - Allocation Report - Revised Estimates EXTERNAL 71 brds ENH v2_2012-01-31 - 2012-13 GSN - Allocation Report - Base + Approved + New - 71RE" xfId="984"/>
    <cellStyle name="_200708 Interim Actual V3_2009-(02)Feb-09 - 2009-10 GSN - Allocation Report - Revised Estimates EXTERNAL 71 brds ENH v2_2012-02-01 - 2012-13 GSN - Allocation Report - Base Forecast Reconciliation - 71RE Update SpecEd &amp; Trans" xfId="985"/>
    <cellStyle name="_200708 Interim Actual V3_2009-(02)Feb-09 - 2009-10 GSN - Allocation Report - Revised Estimates EXTERNAL 71 brds ENH v2_2012-02-02 - 2012-13 GSN - Allocation Report - Base + Approved - 71RE Update SpecEd &amp; Trans" xfId="986"/>
    <cellStyle name="_200708 Interim Actual V3_2009-(02)Feb-09 - 2009-10 GSN - Allocation Report - Revised Estimates EXTERNAL 71 brds ENH v2_2012-02-02 - 2012-13 GSN - Allocation Report - Base + Approved + New - 71RE Update CapInt" xfId="987"/>
    <cellStyle name="_200708 Interim Actual V3_2009-(02)Feb-09 - 2009-10 GSN - Allocation Report - Revised Estimates EXTERNAL 71 brds ENH v2_2012-02-03 - 2012-13 GSN - Allocation Report - Base + Approved + New - 71RE Update SS Savings" xfId="988"/>
    <cellStyle name="_200708 Interim Actual V3_2009-(02)Feb-09 - 2009-10 GSN - Allocation Report - Revised Estimates EXTERNAL 71 brds ENH v2_2012-02-06 - 2012-13 GSN - Allocation Report - Base Forecast Reconciliation - 71RE EXTERNAL" xfId="989"/>
    <cellStyle name="_200708 Interim Actual V3_2009-(02)Feb-09 - 2009-10 GSN - Allocation Report - Revised Estimates EXTERNAL 71 brds ENH v2_2012-02-07- 2012-13 GSN - Allocation Report - Base + Approved + New - 71RE" xfId="990"/>
    <cellStyle name="_200708 Interim Actual V3_2009-(02)Feb-09 - 2009-10 GSN - Allocation Report - Revised Estimates EXTERNAL 71 brds ENH v2_2012-02-10- 2012-13 GSN - Allocation Report - Base + Approved + New - 71RE EXTERNAL" xfId="991"/>
    <cellStyle name="_200708 Interim Actual V3_2009-(02)Feb-09 - 2009-10 GSN - Allocation Report - Revised Estimates EXTERNAL 71 brds ENH v2_2012-02-15- 2012-13 GSN - Allocation Report - Base + Approved + New - 71RE EXTERNAL" xfId="992"/>
    <cellStyle name="_200708 Interim Actual V3_2009-(02)Feb-09 - 2009-10 GSN - Allocation Report - Revised Estimates EXTERNAL 71 brds ENH v2_2012-02-17- 2012-13 GSN - Allocation Report - Base + Approved + New - 71RE EXTERNAL HNA-Prediction" xfId="993"/>
    <cellStyle name="_200708 Interim Actual V3_2009-(02)Feb-09 - 2009-10 GSN - Allocation Report - Revised Estimates EXTERNAL 71 brds ENH v2_2012-02-21- 2012-13 GSN - Allocation Report - Base + Approved + New - 71RE EXTERNAL Non-Union Savings" xfId="994"/>
    <cellStyle name="_200708 Interim Actual V3_2009-(02)Feb-09 - 2009-10 GSN - Allocation Report - Revised Estimates EXTERNAL 71 brds ENH v2_2012-02-22 - 2012-13 GSN - Allocation Report - Base + Approved + New - 71RE EXTERNAL ESL-CUS" xfId="995"/>
    <cellStyle name="_200708 Interim Actual V3_2009-(02)Feb-09 - 2009-10 GSN - Allocation Report - Revised Estimates EXTERNAL 71 brds ENH v2_2012-02-23 - 2012-13 GSN - Allocation Report - EXTERNAL 71RE - 3 - Base + Approved + New" xfId="996"/>
    <cellStyle name="_200708 Interim Actual V3_2009-(02)Feb-09 - 2009-10 GSN - Allocation Report - Revised Estimates EXTERNAL 71 brds ENH v2_2012-03-02 - 2012-13 GSN - Allocation Report - EXTERNAL 72RE - 1 - Base Forecast Reconciliation" xfId="997"/>
    <cellStyle name="_200708 Interim Actual V3_2009-(02)Feb-09 - 2009-10 GSN - Allocation Report - Revised Estimates EXTERNAL 71 brds ENH v2_2012-03-16 - 2012-13 GSN - Allocation Report - EXTERNAL 72RE - 3 - Base + Approved + New" xfId="998"/>
    <cellStyle name="_200708 Interim Actual V3_2009-(02)Feb-09 - 2009-10 GSN - Allocation Report - Revised Estimates EXTERNAL 71 brds ENH v2_2012-03-29 - 2012-13 GSN - Allocation Report - EXTERNAL 72RE - French 1%" xfId="999"/>
    <cellStyle name="_200708 Interim Actual V3_2009-(02)Feb-09 - 2009-10 GSN - Allocation Report - Revised Estimates EXTERNAL 71 brds ENH v2_2012-04-03 - 2012-13 GSN - Allocation Report - EXTERNAL 72RE - 1% Teacher Salary" xfId="1000"/>
    <cellStyle name="_200708 Interim Actual V3_2009-(02)Feb-09 - 2009-10 GSN - Allocation Report - Revised Estimates EXTERNAL 71 brds ENH v2_2012-04-03 - 2012-13 GSN - Allocation Report - EXTERNAL 72RE - Benefits Multi-Year" xfId="1001"/>
    <cellStyle name="_200708 Interim Actual V3_2009-(02)Feb-09 - 2009-10 GSN - Allocation Report - Revised Estimates EXTERNAL 71 brds ENH v2_2012-05-04 - 2012-13 GSN - Allocation Report - EXTERNAL 72RE - 02B - Base + Approved + New" xfId="1002"/>
    <cellStyle name="_200708 Interim Actual V3_2009-(02)Feb-09 - 2009-10 GSN - Allocation Report - Revised Estimates EXTERNAL 71 brds ENH v2_2012-05-16 - 2012-13 GSN - Allocation Report - INTERNAL 72RE - 02B - Base + Approved + New" xfId="1003"/>
    <cellStyle name="_200708 Interim Actual V3_2009-(02)Feb-09 - 2009-10 GSN - Allocation Report - Revised Estimates EXTERNAL 71 brds ENH v2_2012-06-15 - 2012-13 GSN - Allocation Report - EXTERNAL 72RE - 03B - Final GSN Starting Point" xfId="1004"/>
    <cellStyle name="_200708 Interim Actual V3_2009-(02)Feb-09 - 2009-10 GSN - Allocation Report - Revised Estimates EXTERNAL 71 brds ENH v2_2012-06-15 - 2012-13 GSN - Allocation Report - INTERNAL 72RE - 03B - Final GSN Starting Point" xfId="1005"/>
    <cellStyle name="_200708 Interim Actual V3_2009-(02)Feb-09 - 2009-10 GSN - Allocation Report - Revised Estimates EXTERNAL 71 brds ENH v2_2012-07-24 - 2012-13 GSN - Allocation Report - INTERNAL 72RE - 04 - OECTA" xfId="1006"/>
    <cellStyle name="_200708 Interim Actual V3_2009-(02)Feb-09 - 2009-10 GSN - Allocation Report - Revised Estimates EXTERNAL 71 brds ENH v2_2012-07-25 - 2012-13 GSN - Allocation Report - INTERNAL 72RE - 04 - OECTA v2" xfId="1007"/>
    <cellStyle name="_200708 Interim Actual V3_2009-(02)Feb-09 - 2009-10 GSN - Allocation Report - Revised Estimates EXTERNAL 71 brds ENH v2_APPROVED" xfId="1008"/>
    <cellStyle name="_200708 Interim Actual V3_2009-(02)Feb-09 - 2009-10 GSN - Allocation Report - Revised Estimates EXTERNAL 71 brds ENH v2_APPROVEDTEST" xfId="1009"/>
    <cellStyle name="_200708 Interim Actual V3_2009-(02)Feb-09 - 2009-10 GSN - Allocation Report - Revised Estimates EXTERNAL 71 brds ENH v2_BASE" xfId="1010"/>
    <cellStyle name="_200708 Interim Actual V3_2009-(02)Feb-09 - 2009-10 GSN - Allocation Report - Revised Estimates EXTERNAL 71 brds ENH v2_BBB Report" xfId="1011"/>
    <cellStyle name="_200708 Interim Actual V3_2009-(02)Feb-09 - 2009-10 GSN - Allocation Report - Revised Estimates EXTERNAL 71 brds ENH v2_Book5" xfId="1012"/>
    <cellStyle name="_200708 Interim Actual V3_2009-(02)Feb-09 - 2009-10 GSN - Allocation Report - Revised Estimates EXTERNAL 71 brds ENH v2_ENH" xfId="1013"/>
    <cellStyle name="_200708 Interim Actual V3_2009-(02)Feb-09 - 2009-10 GSN - Allocation Report - Revised Estimates EXTERNAL 71 brds ENH v2_G48CS25 Df" xfId="1014"/>
    <cellStyle name="_200708 Interim Actual V3_2009-(02)Feb-09 - 2009-10 GSN - Allocation Report - Revised Estimates EXTERNAL 71 brds ENH v2_HNA" xfId="1015"/>
    <cellStyle name="_200708 Interim Actual V3_2009-(02)Feb-09 - 2009-10 GSN - Allocation Report - Revised Estimates EXTERNAL 71 brds ENH v2_HoldHarmless" xfId="1016"/>
    <cellStyle name="_200708 Interim Actual V3_2009-(02)Feb-09 - 2009-10 GSN - Allocation Report - Revised Estimates EXTERNAL 71 brds ENH v2_Reconcile Base" xfId="1017"/>
    <cellStyle name="_200708 Interim Actual V3_2009-(02)Feb-09 - 2009-10 GSN - Allocation Report - Revised Estimates EXTERNAL 71 brds ENH v2_RECONCILIATION" xfId="1018"/>
    <cellStyle name="_200708 Interim Actual V3_2009-(02)Feb-09 - 2009-10 GSN - Allocation Report - Revised Estimates EXTERNAL 71 brds ENH v2_SAF Df" xfId="1019"/>
    <cellStyle name="_200708 Interim Actual V3_2009-(02)Feb-09 - 2009-10 GSN - Allocation Report - Revised Estimates EXTERNAL 71 brds ENH v2_Sheet1" xfId="1020"/>
    <cellStyle name="_200708 Interim Actual V3_2009-(02)Feb-09 - 2009-10 GSN - Allocation Report - Revised Estimates EXTERNAL 71 brds ENH v2_SUMMARY" xfId="1021"/>
    <cellStyle name="_200708 Interim Actual V3_2009-(02)Feb-09 - 2009-10 GSN - Allocation Report - Revised Estimates EXTERNAL 71 brds ENH v2_Unallocated" xfId="1022"/>
    <cellStyle name="_200708 Interim Actual V3_2009-(02)Feb-1" xfId="1023"/>
    <cellStyle name="_200708 Interim Actual V3_2009-(02)Feb-11-4" xfId="1024"/>
    <cellStyle name="_200708 Interim Actual V3_2009-(02)Feb-11-4 Yr" xfId="1025"/>
    <cellStyle name="_200708 Interim Actual V3_2009-(02)Feb-11-4 Yr O" xfId="1026"/>
    <cellStyle name="_200708 Interim Actual V3_2009-(02)Feb-11-4 Yr Ou" xfId="1027"/>
    <cellStyle name="_200708 Interim Actual V3_2009-(02)Feb-11-4 Yr Outlook_2009-10 GSN with ETFO at 3% with reconcile (3)" xfId="1028"/>
    <cellStyle name="_200708 Interim Actual V3_2009-(02)Feb-11-4 Yr Outlook_2009-10 GSN with ETFO at 3% with reconcile (3) 2" xfId="1029"/>
    <cellStyle name="_200708 Interim Actual V3_2009-(02)Feb-11-4 Yr Outlook_2009-10 GSN with ETFO at 3% with reconcile (3)_2009-(03)Mar-13 - 2009-10 GSN - Allocation Report - Revised Estimates 72 brds ETFO" xfId="1030"/>
    <cellStyle name="_200708 Interim Actual V3_2009-(02)Feb-11-4 Yr Outlook_2009-10 GSN with ETFO at 3% with reconcile (3)_2009-10 Projections March 2009" xfId="1031"/>
    <cellStyle name="_200708 Interim Actual V3_2009-(02)Feb-11-4 Yr Outlook_2009-10 GSN with ETFO at 3% with reconcile (3)_2010-(07)Jul-23 - 2010-11 GSN - Allocation Report - 2010-11 Enhancements for 2011-12 Base Forecast" xfId="1032"/>
    <cellStyle name="_200708 Interim Actual V3_2009-(02)Feb-11-4 Yr Outlook_2009-10 GSN with ETFO at 3% with reconcile (3)_2010-(07)Jul-23 - 2010-11 GSN - Allocation Report - 2010-11 Enhancements for 2011-12 Base Forecast 2" xfId="1033"/>
    <cellStyle name="_200708 Interim Actual V3_2009-(02)Feb-11-4 Yr Outlook_2009-10 GSN with ETFO at 3% with reconcile (3)_2010-(07)Jul-23 - 2010-11 GSN - Allocation Report - 2010-11 Enhancements for 2011-12 Base Forecast_APPROVED" xfId="1034"/>
    <cellStyle name="_200708 Interim Actual V3_2009-(02)Feb-11-4 Yr Outlook_2009-10 GSN with ETFO at 3% with reconcile (3)_2010-(07)Jul-23 - 2010-11 GSN - Allocation Report - 2010-11 Enhancements for 2011-12 Base Forecast_APPROVEDTEST" xfId="1035"/>
    <cellStyle name="_200708 Interim Actual V3_2009-(02)Feb-11-4 Yr Outlook_2009-10 GSN with ETFO at 3% with reconcile (3)_2010-(07)Jul-23 - 2010-11 GSN - Allocation Report - 2010-11 Enhancements for 2011-12 Base Forecast_BASE" xfId="1036"/>
    <cellStyle name="_200708 Interim Actual V3_2009-(02)Feb-11-4 Yr Outlook_2009-10 GSN with ETFO at 3% with reconcile (3)_2010-(07)Jul-23 - 2010-11 GSN - Allocation Report - 2010-11 Enhancements for 2011-12 Base Forecast_ENH" xfId="1037"/>
    <cellStyle name="_200708 Interim Actual V3_2009-(02)Feb-11-4 Yr Outlook_2009-10 GSN with ETFO at 3% with reconcile (3)_2010-(07)Jul-23 - 2010-11 GSN - Allocation Report - 2010-11 Enhancements for 2011-12 Base Forecast_G48CS25 Df" xfId="1038"/>
    <cellStyle name="_200708 Interim Actual V3_2009-(02)Feb-11-4 Yr Outlook_2009-10 GSN with ETFO at 3% with reconcile (3)_2010-(07)Jul-23 - 2010-11 GSN - Allocation Report - 2010-11 Enhancements for 2011-12 Base Forecast_Reconcile Base" xfId="1039"/>
    <cellStyle name="_200708 Interim Actual V3_2009-(02)Feb-11-4 Yr Outlook_2009-10 GSN with ETFO at 3% with reconcile (3)_2010-(07)Jul-23 - 2010-11 GSN - Allocation Report - 2010-11 Enhancements for 2011-12 Base Forecast_RECONCILIATION" xfId="1040"/>
    <cellStyle name="_200708 Interim Actual V3_2009-(02)Feb-11-4 Yr Outlook_2009-10 GSN with ETFO at 3% with reconcile (3)_2010-(07)Jul-23 - 2010-11 GSN - Allocation Report - 2010-11 Enhancements for 2011-12 Base Forecast_SAF Df" xfId="1041"/>
    <cellStyle name="_200708 Interim Actual V3_2009-(02)Feb-11-4 Yr Outlook_2009-10 GSN with ETFO at 3% with reconcile (3)_2010-(07)Jul-23 - 2010-11 GSN - Allocation Report - 2010-11 Enhancements for 2011-12 Base Forecast_Sheet1" xfId="1042"/>
    <cellStyle name="_200708 Interim Actual V3_2009-(02)Feb-11-4 Yr Outlook_2009-10 GSN with ETFO at 3% with reconcile (3)_2010-(07)Jul-23 - 2010-11 GSN - Allocation Report - 2010-11 Enhancements for 2011-12 Base Forecast_SUMMARY" xfId="1043"/>
    <cellStyle name="_200708 Interim Actual V3_2009-(02)Feb-11-4 Yr Outlook_2009-10 GSN with ETFO at 3% with reconcile (3)_2010-(07)Jul-23 - 2010-11 GSN - Allocation Report - 2010-11 Enhancements for 2011-12 Base Forecast_Unallocated" xfId="1044"/>
    <cellStyle name="_200708 Interim Actual V3_2009-(02)Feb-11-4 Yr Outlook_2009-10 GSN with ETFO at 3% with reconcile (3)_2011-(01)Jan-17 - 2011-12 GSN - Allocation Report - Base Forecast Reconciliation" xfId="1045"/>
    <cellStyle name="_200708 Interim Actual V3_2009-(02)Feb-11-4 Yr Outlook_2009-10 GSN with ETFO at 3% with reconcile (3)_2011-(01)Jan-19 - 2011-12 GSN - Allocation Report - Base Forecast Reconciliation" xfId="1046"/>
    <cellStyle name="_200708 Interim Actual V3_2009-(02)Feb-11-4 Yr Outlook_2009-10 GSN with ETFO at 3% with reconcile (3)_2011-(01)Jan-21 - 2011-12 GSN - Allocation Report - Base Forecast Reconciliation RECOVERED" xfId="1047"/>
    <cellStyle name="_200708 Interim Actual V3_2009-(02)Feb-11-4 Yr Outlook_2009-10 GSN with ETFO at 3% with reconcile (3)_2011-(01)Jan-21 - 2011-12 GSN - Special Education Funding" xfId="1048"/>
    <cellStyle name="_200708 Interim Actual V3_2009-(02)Feb-11-4 Yr Outlook_2009-10 GSN with ETFO at 3% with reconcile (3)_2011-(01)Jan-23 - 2011-12 GSN - Allocation Report - Base Forecast Reconciliation RECOVERED" xfId="1049"/>
    <cellStyle name="_200708 Interim Actual V3_2009-(02)Feb-11-4 Yr Outlook_2009-10 GSN with ETFO at 3% with reconcile (3)_2011-(01)Jan-23 - 2011-12 GSN - Allocation Report - Enhancements" xfId="1050"/>
    <cellStyle name="_200708 Interim Actual V3_2009-(02)Feb-11-4 Yr Outlook_2009-10 GSN with ETFO at 3% with reconcile (3)_2011-(01)Jan-25 - 2011-12 GSN - Allocation Report - Enhancements" xfId="1051"/>
    <cellStyle name="_200708 Interim Actual V3_2009-(02)Feb-11-4 Yr Outlook_2009-10 GSN with ETFO at 3% with reconcile (3)_2011-(01)Jan-25 - 2011-12 GSN - Allocation Report - Enhancements v2" xfId="1052"/>
    <cellStyle name="_200708 Interim Actual V3_2009-(02)Feb-11-4 Yr Outlook_2009-10 GSN with ETFO at 3% with reconcile (3)_2011-(01)Jan-26 - 2011-12 GSN - Allocation Report - Enhancements - Update SpecEd" xfId="1053"/>
    <cellStyle name="_200708 Interim Actual V3_2009-(02)Feb-11-4 Yr Outlook_2009-10 GSN with ETFO at 3% with reconcile (3)_2011-(01)Jan-26 - 2011-12 GSN - Special Education Funding" xfId="1054"/>
    <cellStyle name="_200708 Interim Actual V3_2009-(02)Feb-11-4 Yr Outlook_2009-10 GSN with ETFO at 3% with reconcile (3)_2011-(01)Jan-27 - 2011-12 GSN - Allocation Report - Base Forecast Reconciliation - Update DSA Phase-Out" xfId="1055"/>
    <cellStyle name="_200708 Interim Actual V3_2009-(02)Feb-11-4 Yr Outlook_2009-10 GSN with ETFO at 3% with reconcile (3)_2011-(01)Jan-27 - 2011-12 GSN - Allocation Report - Impact of Internal Forecast" xfId="1056"/>
    <cellStyle name="_200708 Interim Actual V3_2009-(02)Feb-11-4 Yr Outlook_2009-10 GSN with ETFO at 3% with reconcile (3)_2011-(01)Jan-27 - 2011-12 GSN - Summary of Spec Ed Funding - EFB vs SEPPB" xfId="1057"/>
    <cellStyle name="_200708 Interim Actual V3_2009-(02)Feb-11-4 Yr Outlook_2009-10 GSN with ETFO at 3% with reconcile (3)_2011-(01)Jan-28 - 2011-12 GSN - Allocation Report - Enhancements - Update SpecEd v2" xfId="1058"/>
    <cellStyle name="_200708 Interim Actual V3_2009-(02)Feb-11-4 Yr Outlook_2009-10 GSN with ETFO at 3% with reconcile (3)_2011-(02)Feb-01- 2011-12 GSN - Special Education Funding - Locked Base Forecast + Approvals - VALUED" xfId="1059"/>
    <cellStyle name="_200708 Interim Actual V3_2009-(02)Feb-11-4 Yr Outlook_2009-10 GSN with ETFO at 3% with reconcile (3)_2011-(02)Feb-14 - 2011-12 GSN Allocation Report VALUED - SSDemo Update" xfId="1060"/>
    <cellStyle name="_200708 Interim Actual V3_2009-(02)Feb-11-4 Yr Outlook_2009-10 GSN with ETFO at 3% with reconcile (3)_2011-(02)Feb-18 - 2011-12 GSN - Allocation Report - Enhancements - Utilities" xfId="1061"/>
    <cellStyle name="_200708 Interim Actual V3_2009-(02)Feb-11-4 Yr Outlook_2009-10 GSN with ETFO at 3% with reconcile (3)_2011-(02)Feb-18 - 2011-12 GSN - Allocation Report - Enhancements 2" xfId="1062"/>
    <cellStyle name="_200708 Interim Actual V3_2009-(02)Feb-11-4 Yr Outlook_2009-10 GSN with ETFO at 3% with reconcile (3)_2011-(02)Feb-22 - 2011-12 GSN - Allocation Report - Enhancements 2" xfId="1063"/>
    <cellStyle name="_200708 Interim Actual V3_2009-(02)Feb-11-4 Yr Outlook_2009-10 GSN with ETFO at 3% with reconcile (3)_2011-(02)Feb-24 - 2011-12 GSN - Allocation Report - Enhancements - Update CapInterest" xfId="1064"/>
    <cellStyle name="_200708 Interim Actual V3_2009-(02)Feb-11-4 Yr Outlook_2009-10 GSN with ETFO at 3% with reconcile (3)_2011-(02)Feb-24 - 2011-12 GSN - Allocation Report - Enhancements 2 - Update CapInterest" xfId="1065"/>
    <cellStyle name="_200708 Interim Actual V3_2009-(02)Feb-11-4 Yr Outlook_2009-10 GSN with ETFO at 3% with reconcile (3)_2011-(03)Mar-10 - 2011-12 GSN - Allocation Report - Base Forecast Reconciliation - Update 72RE" xfId="1066"/>
    <cellStyle name="_200708 Interim Actual V3_2009-(02)Feb-11-4 Yr Outlook_2009-10 GSN with ETFO at 3% with reconcile (3)_2011-(03)Mar-14 - 2011-12 GSN - Allocation Report - Enhancements - Update 72REt" xfId="1067"/>
    <cellStyle name="_200708 Interim Actual V3_2009-(02)Feb-11-4 Yr Outlook_2009-10 GSN with ETFO at 3% with reconcile (3)_2011-(03)Mar-15 - 2011-12 GSN - Allocation Report - Enhancements 2 - Update 72RE" xfId="1068"/>
    <cellStyle name="_200708 Interim Actual V3_2009-(02)Feb-11-4 Yr Outlook_2009-10 GSN with ETFO at 3% with reconcile (3)_2011-(03)Mar-17- 2011-12 GSN - Special Education Funding - Updated to 72 RE" xfId="1069"/>
    <cellStyle name="_200708 Interim Actual V3_2009-(02)Feb-11-4 Yr Outlook_2009-10 GSN with ETFO at 3% with reconcile (3)_2011-(03)Mar-23- 2011-12 GSN - Special Education Funding - Updated to 72 RE" xfId="1070"/>
    <cellStyle name="_200708 Interim Actual V3_2009-(02)Feb-11-4 Yr Outlook_2009-10 GSN with ETFO at 3% with reconcile (3)_2011-(03)Mar-24 - 2011-12 GSN - Allocation Report - Enhancements - Update RECAPP" xfId="1071"/>
    <cellStyle name="_200708 Interim Actual V3_2009-(02)Feb-11-4 Yr Outlook_2009-10 GSN with ETFO at 3% with reconcile (3)_2011-(06)Jun-10 - 2012-13 GSN - Allocation Report - Test" xfId="1072"/>
    <cellStyle name="_200708 Interim Actual V3_2009-(02)Feb-11-4 Yr Outlook_2009-10 GSN with ETFO at 3% with reconcile (3)_2011-(09)Sep-23 - 2011-12 GSN - Allocation Report - Enhancements - Update RECAPP" xfId="1073"/>
    <cellStyle name="_200708 Interim Actual V3_2009-(02)Feb-11-4 Yr Outlook_2009-10 GSN with ETFO at 3% with reconcile (3)_2011-(11)Nov-23 - 2011-12 GSN - Allocation Report - 2012-13 Base" xfId="1074"/>
    <cellStyle name="_200708 Interim Actual V3_2009-(02)Feb-11-4 Yr Outlook_2009-10 GSN with ETFO at 3% with reconcile (3)_2011-(12)Dec-19 - 2011-12 GSN - Allocation Report - 2012-13 Base with PDT" xfId="1075"/>
    <cellStyle name="_200708 Interim Actual V3_2009-(02)Feb-11-4 Yr Outlook_2009-10 GSN with ETFO at 3% with reconcile (3)_2012-(01)Jan-17 - 2011-12 GSN - Allocation Report - 2012-13 Projected Base" xfId="1076"/>
    <cellStyle name="_200708 Interim Actual V3_2009-(02)Feb-11-4 Yr Outlook_2009-10 GSN with ETFO at 3% with reconcile (3)_2012-01-16 - 2012-13 GSN - Allocation Report - Base Forecast Reconciliation" xfId="1077"/>
    <cellStyle name="_200708 Interim Actual V3_2009-(02)Feb-11-4 Yr Outlook_2009-10 GSN with ETFO at 3% with reconcile (3)_2012-01-19- 2012-13 GSN - Special Education Funding - 70 RE" xfId="1078"/>
    <cellStyle name="_200708 Interim Actual V3_2009-(02)Feb-11-4 Yr Outlook_2009-10 GSN with ETFO at 3% with reconcile (3)_2012-01-24 - 2012-13 GSN - Special Education Funding - 70 RE" xfId="1079"/>
    <cellStyle name="_200708 Interim Actual V3_2009-(02)Feb-11-4 Yr Outlook_2009-10 GSN with ETFO at 3% with reconcile (3)_2012-01-26 - 2012-13 GSN - Allocation Report - Base + Approved - 71RE" xfId="1080"/>
    <cellStyle name="_200708 Interim Actual V3_2009-(02)Feb-11-4 Yr Outlook_2009-10 GSN with ETFO at 3% with reconcile (3)_2012-01-27 - 2012-13 GSN - Allocation Report - Base + Approved + New - 71RE" xfId="1081"/>
    <cellStyle name="_200708 Interim Actual V3_2009-(02)Feb-11-4 Yr Outlook_2009-10 GSN with ETFO at 3% with reconcile (3)_2012-01-31 - 2012-13 GSN - Allocation Report - Base + Approved - 71RE FNMI Update" xfId="1082"/>
    <cellStyle name="_200708 Interim Actual V3_2009-(02)Feb-11-4 Yr Outlook_2009-10 GSN with ETFO at 3% with reconcile (3)_2012-01-31 - 2012-13 GSN - Allocation Report - Base + Approved + New - 71RE" xfId="1083"/>
    <cellStyle name="_200708 Interim Actual V3_2009-(02)Feb-11-4 Yr Outlook_2009-10 GSN with ETFO at 3% with reconcile (3)_2012-02-01 - 2012-13 GSN - Allocation Report - Base Forecast Reconciliation - 71RE Update SpecEd &amp; Trans" xfId="1084"/>
    <cellStyle name="_200708 Interim Actual V3_2009-(02)Feb-11-4 Yr Outlook_2009-10 GSN with ETFO at 3% with reconcile (3)_2012-02-02 - 2012-13 GSN - Allocation Report - Base + Approved - 71RE Update SpecEd &amp; Trans" xfId="1085"/>
    <cellStyle name="_200708 Interim Actual V3_2009-(02)Feb-11-4 Yr Outlook_2009-10 GSN with ETFO at 3% with reconcile (3)_2012-02-02 - 2012-13 GSN - Allocation Report - Base + Approved + New - 71RE Update CapInt" xfId="1086"/>
    <cellStyle name="_200708 Interim Actual V3_2009-(02)Feb-11-4 Yr Outlook_2009-10 GSN with ETFO at 3% with reconcile (3)_2012-02-03 - 2012-13 GSN - Allocation Report - Base + Approved + New - 71RE Update SS Savings" xfId="1087"/>
    <cellStyle name="_200708 Interim Actual V3_2009-(02)Feb-11-4 Yr Outlook_2009-10 GSN with ETFO at 3% with reconcile (3)_2012-02-06 - 2012-13 GSN - Allocation Report - Base Forecast Reconciliation - 71RE EXTERNAL" xfId="1088"/>
    <cellStyle name="_200708 Interim Actual V3_2009-(02)Feb-11-4 Yr Outlook_2009-10 GSN with ETFO at 3% with reconcile (3)_2012-02-07- 2012-13 GSN - Allocation Report - Base + Approved + New - 71RE" xfId="1089"/>
    <cellStyle name="_200708 Interim Actual V3_2009-(02)Feb-11-4 Yr Outlook_2009-10 GSN with ETFO at 3% with reconcile (3)_2012-02-10- 2012-13 GSN - Allocation Report - Base + Approved + New - 71RE EXTERNAL" xfId="1090"/>
    <cellStyle name="_200708 Interim Actual V3_2009-(02)Feb-11-4 Yr Outlook_2009-10 GSN with ETFO at 3% with reconcile (3)_2012-02-15- 2012-13 GSN - Allocation Report - Base + Approved + New - 71RE EXTERNAL" xfId="1091"/>
    <cellStyle name="_200708 Interim Actual V3_2009-(02)Feb-11-4 Yr Outlook_2009-10 GSN with ETFO at 3% with reconcile (3)_2012-02-17- 2012-13 GSN - Allocation Report - Base + Approved + New - 71RE EXTERNAL HNA-Prediction" xfId="1092"/>
    <cellStyle name="_200708 Interim Actual V3_2009-(02)Feb-11-4 Yr Outlook_2009-10 GSN with ETFO at 3% with reconcile (3)_2012-02-21- 2012-13 GSN - Allocation Report - Base + Approved + New - 71RE EXTERNAL Non-Union Savings" xfId="1093"/>
    <cellStyle name="_200708 Interim Actual V3_2009-(02)Feb-11-4 Yr Outlook_2009-10 GSN with ETFO at 3% with reconcile (3)_2012-02-22 - 2012-13 GSN - Allocation Report - Base + Approved + New - 71RE EXTERNAL ESL-CUS" xfId="1094"/>
    <cellStyle name="_200708 Interim Actual V3_2009-(02)Feb-11-4 Yr Outlook_2009-10 GSN with ETFO at 3% with reconcile (3)_2012-02-23 - 2012-13 GSN - Allocation Report - EXTERNAL 71RE - 3 - Base + Approved + New" xfId="1095"/>
    <cellStyle name="_200708 Interim Actual V3_2009-(02)Feb-11-4 Yr Outlook_2009-10 GSN with ETFO at 3% with reconcile (3)_2012-03-02 - 2012-13 GSN - Allocation Report - EXTERNAL 72RE - 1 - Base Forecast Reconciliation" xfId="1096"/>
    <cellStyle name="_200708 Interim Actual V3_2009-(02)Feb-11-4 Yr Outlook_2009-10 GSN with ETFO at 3% with reconcile (3)_2012-03-16 - 2012-13 GSN - Allocation Report - EXTERNAL 72RE - 3 - Base + Approved + New" xfId="1097"/>
    <cellStyle name="_200708 Interim Actual V3_2009-(02)Feb-11-4 Yr Outlook_2009-10 GSN with ETFO at 3% with reconcile (3)_2012-03-29 - 2012-13 GSN - Allocation Report - EXTERNAL 72RE - French 1%" xfId="1098"/>
    <cellStyle name="_200708 Interim Actual V3_2009-(02)Feb-11-4 Yr Outlook_2009-10 GSN with ETFO at 3% with reconcile (3)_2012-04-03 - 2012-13 GSN - Allocation Report - EXTERNAL 72RE - 1% Teacher Salary" xfId="1099"/>
    <cellStyle name="_200708 Interim Actual V3_2009-(02)Feb-11-4 Yr Outlook_2009-10 GSN with ETFO at 3% with reconcile (3)_2012-04-03 - 2012-13 GSN - Allocation Report - EXTERNAL 72RE - Benefits Multi-Year" xfId="1100"/>
    <cellStyle name="_200708 Interim Actual V3_2009-(02)Feb-11-4 Yr Outlook_2009-10 GSN with ETFO at 3% with reconcile (3)_2012-05-04 - 2012-13 GSN - Allocation Report - EXTERNAL 72RE - 02B - Base + Approved + New" xfId="1101"/>
    <cellStyle name="_200708 Interim Actual V3_2009-(02)Feb-11-4 Yr Outlook_2009-10 GSN with ETFO at 3% with reconcile (3)_2012-05-16 - 2012-13 GSN - Allocation Report - INTERNAL 72RE - 02B - Base + Approved + New" xfId="1102"/>
    <cellStyle name="_200708 Interim Actual V3_2009-(02)Feb-11-4 Yr Outlook_2009-10 GSN with ETFO at 3% with reconcile (3)_2012-06-15 - 2012-13 GSN - Allocation Report - EXTERNAL 72RE - 03B - Final GSN Starting Point" xfId="1103"/>
    <cellStyle name="_200708 Interim Actual V3_2009-(02)Feb-11-4 Yr Outlook_2009-10 GSN with ETFO at 3% with reconcile (3)_2012-06-15 - 2012-13 GSN - Allocation Report - INTERNAL 72RE - 03B - Final GSN Starting Point" xfId="1104"/>
    <cellStyle name="_200708 Interim Actual V3_2009-(02)Feb-11-4 Yr Outlook_2009-10 GSN with ETFO at 3% with reconcile (3)_2012-07-24 - 2012-13 GSN - Allocation Report - INTERNAL 72RE - 04 - OECTA" xfId="1105"/>
    <cellStyle name="_200708 Interim Actual V3_2009-(02)Feb-11-4 Yr Outlook_2009-10 GSN with ETFO at 3% with reconcile (3)_2012-07-25 - 2012-13 GSN - Allocation Report - INTERNAL 72RE - 04 - OECTA v2" xfId="1106"/>
    <cellStyle name="_200708 Interim Actual V3_2009-(02)Feb-11-4 Yr Outlook_2009-10 GSN with ETFO at 3% with reconcile (3)_APPROVED" xfId="1107"/>
    <cellStyle name="_200708 Interim Actual V3_2009-(02)Feb-11-4 Yr Outlook_2009-10 GSN with ETFO at 3% with reconcile (3)_APPROVEDTEST" xfId="1108"/>
    <cellStyle name="_200708 Interim Actual V3_2009-(02)Feb-11-4 Yr Outlook_2009-10 GSN with ETFO at 3% with reconcile (3)_BASE" xfId="1109"/>
    <cellStyle name="_200708 Interim Actual V3_2009-(02)Feb-11-4 Yr Outlook_2009-10 GSN with ETFO at 3% with reconcile (3)_BBB Report" xfId="1110"/>
    <cellStyle name="_200708 Interim Actual V3_2009-(02)Feb-11-4 Yr Outlook_2009-10 GSN with ETFO at 3% with reconcile (3)_Book5" xfId="1111"/>
    <cellStyle name="_200708 Interim Actual V3_2009-(02)Feb-11-4 Yr Outlook_2009-10 GSN with ETFO at 3% with reconcile (3)_ENH" xfId="1112"/>
    <cellStyle name="_200708 Interim Actual V3_2009-(02)Feb-11-4 Yr Outlook_2009-10 GSN with ETFO at 3% with reconcile (3)_G48CS25 Df" xfId="1113"/>
    <cellStyle name="_200708 Interim Actual V3_2009-(02)Feb-11-4 Yr Outlook_2009-10 GSN with ETFO at 3% with reconcile (3)_HNA" xfId="1114"/>
    <cellStyle name="_200708 Interim Actual V3_2009-(02)Feb-11-4 Yr Outlook_2009-10 GSN with ETFO at 3% with reconcile (3)_HoldHarmless" xfId="1115"/>
    <cellStyle name="_200708 Interim Actual V3_2009-(02)Feb-11-4 Yr Outlook_2009-10 GSN with ETFO at 3% with reconcile (3)_Reconcile Base" xfId="1116"/>
    <cellStyle name="_200708 Interim Actual V3_2009-(02)Feb-11-4 Yr Outlook_2009-10 GSN with ETFO at 3% with reconcile (3)_RECONCILIATION" xfId="1117"/>
    <cellStyle name="_200708 Interim Actual V3_2009-(02)Feb-11-4 Yr Outlook_2009-10 GSN with ETFO at 3% with reconcile (3)_SAF Df" xfId="1118"/>
    <cellStyle name="_200708 Interim Actual V3_2009-(02)Feb-11-4 Yr Outlook_2009-10 GSN with ETFO at 3% with reconcile (3)_Sheet1" xfId="1119"/>
    <cellStyle name="_200708 Interim Actual V3_2009-(02)Feb-11-4 Yr Outlook_2009-10 GSN with ETFO at 3% with reconcile (3)_SUMMARY" xfId="1120"/>
    <cellStyle name="_200708 Interim Actual V3_2009-(02)Feb-11-4 Yr Outlook_2009-10 GSN with ETFO at 3% with reconcile (3)_Unallocated" xfId="1121"/>
    <cellStyle name="_200708 Interim Actual V3_2009-(02)Feb-13 - 2009-10 GSN - Allocation Report - Revised Estimates EXTERNAL 71 brds REFENH2 SAVINGS RUNS" xfId="1122"/>
    <cellStyle name="_200708 Interim Actual V3_2009-(02)Feb-13 - 2009-10 GSN - Allocation Report - Revised Estimates EXTERNAL 71 brds REFENH2 SAVINGS RUNS 2" xfId="1123"/>
    <cellStyle name="_200708 Interim Actual V3_2009-(02)Feb-16 - 2009-10 GSN - Allocation Report - Revised Estimates EXTERNAL 71 brds FINAL GSN" xfId="1124"/>
    <cellStyle name="_200708 Interim Actual V3_2009-(02)Feb-26 - 2009-10 GSN - Allocation Report - Revised Estimates EXTERNAL 71 brds" xfId="1125"/>
    <cellStyle name="_200708 Interim Actual V3_2009-(03)Mar-" xfId="1126"/>
    <cellStyle name="_200708 Interim Actual V3_2009-(03)Mar-02 - 2009-10 GSN - Allocation Report - Revised Estimates 72 brds" xfId="1127"/>
    <cellStyle name="_200708 Interim Actual V3_2009-(03)Mar-10 - 2009-10 GSN - Allocation Report - Revised Estimates 72 brds" xfId="1128"/>
    <cellStyle name="_200708 Interim Actual V3_2009-(03)Mar-10 - 2009-10 GSN - Allocation Report - Revised Estimates 72 brds ETFO" xfId="1129"/>
    <cellStyle name="_200708 Interim Actual V3_2009-(03)Mar-12" xfId="1130"/>
    <cellStyle name="_200708 Interim Actual V3_2009-(03)Mar-12 " xfId="1131"/>
    <cellStyle name="_200708 Interim Actual V3_2009-(03)Mar-12 - " xfId="1132"/>
    <cellStyle name="_200708 Interim Actual V3_2009-(03)Mar-12 - 2" xfId="1133"/>
    <cellStyle name="_200708 Interim Actual V3_2009-(03)Mar-12 - 200" xfId="1134"/>
    <cellStyle name="_200708 Interim Actual V3_2009-(03)Mar-12 - 2009" xfId="1135"/>
    <cellStyle name="_200708 Interim Actual V3_2009-(03)Mar-12 - 2009-" xfId="1136"/>
    <cellStyle name="_200708 Interim Actual V3_2009-(03)Mar-12 - 2009-1" xfId="1137"/>
    <cellStyle name="_200708 Interim Actual V3_2009-(03)Mar-12 - 2009-10" xfId="1138"/>
    <cellStyle name="_200708 Interim Actual V3_2009-(03)Mar-12 - 2009-10 GS" xfId="1139"/>
    <cellStyle name="_200708 Interim Actual V3_2009-(03)Mar-12 - 2009-10 GSN" xfId="1140"/>
    <cellStyle name="_200708 Interim Actual V3_2009-(03)Mar-12 - 2009-10 GSN " xfId="1141"/>
    <cellStyle name="_200708 Interim Actual V3_2009-(03)Mar-12 - 2009-10 GSN -" xfId="1142"/>
    <cellStyle name="_200708 Interim Actual V3_2009-(03)Mar-12 - 2009-10 GSN - " xfId="1143"/>
    <cellStyle name="_200708 Interim Actual V3_2009-(03)Mar-12 - 2009-10 GSN - Al" xfId="1144"/>
    <cellStyle name="_200708 Interim Actual V3_2009-(03)Mar-12 - 2009-10 GSN - Allo" xfId="1145"/>
    <cellStyle name="_200708 Interim Actual V3_2009-(03)Mar-12 - 2009-10 GSN - Alloc" xfId="1146"/>
    <cellStyle name="_200708 Interim Actual V3_2009-(03)Mar-12 - 2009-10 GSN - Alloca" xfId="1147"/>
    <cellStyle name="_200708 Interim Actual V3_2009-(03)Mar-12 - 2009-10 GSN - Allocat" xfId="1148"/>
    <cellStyle name="_200708 Interim Actual V3_2009-(03)Mar-12 - 2009-10 GSN - Allocati" xfId="1149"/>
    <cellStyle name="_200708 Interim Actual V3_2009-(03)Mar-12 - 2009-10 GSN - Allocatio" xfId="1150"/>
    <cellStyle name="_200708 Interim Actual V3_2009-(03)Mar-12 - 2009-10 GSN - Allocation" xfId="1151"/>
    <cellStyle name="_200708 Interim Actual V3_2009-(03)Mar-12 - 2009-10 GSN - Allocation " xfId="1152"/>
    <cellStyle name="_200708 Interim Actual V3_2009-(03)Mar-12 - 2009-10 GSN - Allocation R" xfId="1153"/>
    <cellStyle name="_200708 Interim Actual V3_2009-(03)Mar-12 - 2009-10 GSN - Allocation Repo" xfId="1154"/>
    <cellStyle name="_200708 Interim Actual V3_2009-(03)Mar-12 - 2009-10 GSN - Allocation Report " xfId="1155"/>
    <cellStyle name="_200708 Interim Actual V3_2009-(03)Mar-12 - 2009-10 GSN - Allocation Report - " xfId="1156"/>
    <cellStyle name="_200708 Interim Actual V3_2009-(03)Mar-12 - 2009-10 GSN - Allocation Report - R" xfId="1157"/>
    <cellStyle name="_200708 Interim Actual V3_2009-(03)Mar-12 - 2009-10 GSN - Allocation Report - Revised Estimates - Base Forecast 72 brds with Graphs" xfId="1158"/>
    <cellStyle name="_200708 Interim Actual V3_2009-(03)Mar-12 - 2009-10 GSN - Allocation Report - Revised Estimates - Base Forecast 72 brds with Graphs 2" xfId="1159"/>
    <cellStyle name="_200708 Interim Actual V3_2009-(03)Mar-12 - 2009-10 GSN - Allocation Report - Revised Estimates - Base Forecast 72 brds with Graphs_2010-(07)Jul-23 - 2010-11 GSN - Allocation Report - 2010-11 Enhancements for 2011-12 Base Forecast" xfId="1160"/>
    <cellStyle name="_200708 Interim Actual V3_2009-(03)Mar-12 - 2009-10 GSN - Allocation Report - Revised Estimates - Base Forecast 72 brds with Graphs_2010-(07)Jul-23 - 2010-11 GSN - Allocation Report - 2010-11 Enhancements for 2011-12 Base Forecast 2" xfId="1161"/>
    <cellStyle name="_200708 Interim Actual V3_2009-(03)Mar-12 - 2009-10 GSN - Allocation Report - Revised Estimates - Base Forecast 72 brds with Graphs_2010-(07)Jul-23 - 2010-11 GSN - Allocation Report - 2010-11 Enhancements for 2011-12 Base Forecast_APPROVED" xfId="1162"/>
    <cellStyle name="_200708 Interim Actual V3_2009-(03)Mar-12 - 2009-10 GSN - Allocation Report - Revised Estimates - Base Forecast 72 brds with Graphs_2010-(07)Jul-23 - 2010-11 GSN - Allocation Report - 2010-11 Enhancements for 2011-12 Base Forecast_APPROVEDTEST" xfId="1163"/>
    <cellStyle name="_200708 Interim Actual V3_2009-(03)Mar-12 - 2009-10 GSN - Allocation Report - Revised Estimates - Base Forecast 72 brds with Graphs_2010-(07)Jul-23 - 2010-11 GSN - Allocation Report - 2010-11 Enhancements for 2011-12 Base Forecast_BASE" xfId="1164"/>
    <cellStyle name="_200708 Interim Actual V3_2009-(03)Mar-12 - 2009-10 GSN - Allocation Report - Revised Estimates - Base Forecast 72 brds with Graphs_2010-(07)Jul-23 - 2010-11 GSN - Allocation Report - 2010-11 Enhancements for 2011-12 Base Forecast_ENH" xfId="1165"/>
    <cellStyle name="_200708 Interim Actual V3_2009-(03)Mar-12 - 2009-10 GSN - Allocation Report - Revised Estimates - Base Forecast 72 brds with Graphs_2010-(07)Jul-23 - 2010-11 GSN - Allocation Report - 2010-11 Enhancements for 2011-12 Base Forecast_G48CS25 Df" xfId="1166"/>
    <cellStyle name="_200708 Interim Actual V3_2009-(03)Mar-12 - 2009-10 GSN - Allocation Report - Revised Estimates - Base Forecast 72 brds with Graphs_2010-(07)Jul-23 - 2010-11 GSN - Allocation Report - 2010-11 Enhancements for 2011-12 Base Forecast_Reconcile Base" xfId="1167"/>
    <cellStyle name="_200708 Interim Actual V3_2009-(03)Mar-12 - 2009-10 GSN - Allocation Report - Revised Estimates - Base Forecast 72 brds with Graphs_2010-(07)Jul-23 - 2010-11 GSN - Allocation Report - 2010-11 Enhancements for 2011-12 Base Forecast_RECONCILIATION" xfId="1168"/>
    <cellStyle name="_200708 Interim Actual V3_2009-(03)Mar-12 - 2009-10 GSN - Allocation Report - Revised Estimates - Base Forecast 72 brds with Graphs_2010-(07)Jul-23 - 2010-11 GSN - Allocation Report - 2010-11 Enhancements for 2011-12 Base Forecast_SAF Df" xfId="1169"/>
    <cellStyle name="_200708 Interim Actual V3_2009-(03)Mar-12 - 2009-10 GSN - Allocation Report - Revised Estimates - Base Forecast 72 brds with Graphs_2010-(07)Jul-23 - 2010-11 GSN - Allocation Report - 2010-11 Enhancements for 2011-12 Base Forecast_Sheet1" xfId="1170"/>
    <cellStyle name="_200708 Interim Actual V3_2009-(03)Mar-12 - 2009-10 GSN - Allocation Report - Revised Estimates - Base Forecast 72 brds with Graphs_2010-(07)Jul-23 - 2010-11 GSN - Allocation Report - 2010-11 Enhancements for 2011-12 Base Forecast_SUMMARY" xfId="1171"/>
    <cellStyle name="_200708 Interim Actual V3_2009-(03)Mar-12 - 2009-10 GSN - Allocation Report - Revised Estimates - Base Forecast 72 brds with Graphs_2010-(07)Jul-23 - 2010-11 GSN - Allocation Report - 2010-11 Enhancements for 2011-12 Base Forecast_Unallocated" xfId="1172"/>
    <cellStyle name="_200708 Interim Actual V3_2009-(03)Mar-12 - 2009-10 GSN - Allocation Report - Revised Estimates - Base Forecast 72 brds with Graphs_2011-(01)Jan-17 - 2011-12 GSN - Allocation Report - Base Forecast Reconciliation" xfId="1173"/>
    <cellStyle name="_200708 Interim Actual V3_2009-(03)Mar-12 - 2009-10 GSN - Allocation Report - Revised Estimates - Base Forecast 72 brds with Graphs_2011-(01)Jan-19 - 2011-12 GSN - Allocation Report - Base Forecast Reconciliation" xfId="1174"/>
    <cellStyle name="_200708 Interim Actual V3_2009-(03)Mar-12 - 2009-10 GSN - Allocation Report - Revised Estimates - Base Forecast 72 brds with Graphs_2011-(01)Jan-21 - 2011-12 GSN - Allocation Report - Base Forecast Reconciliation RECOVERED" xfId="1175"/>
    <cellStyle name="_200708 Interim Actual V3_2009-(03)Mar-12 - 2009-10 GSN - Allocation Report - Revised Estimates - Base Forecast 72 brds with Graphs_2011-(01)Jan-21 - 2011-12 GSN - Special Education Funding" xfId="1176"/>
    <cellStyle name="_200708 Interim Actual V3_2009-(03)Mar-12 - 2009-10 GSN - Allocation Report - Revised Estimates - Base Forecast 72 brds with Graphs_2011-(01)Jan-23 - 2011-12 GSN - Allocation Report - Base Forecast Reconciliation RECOVERED" xfId="1177"/>
    <cellStyle name="_200708 Interim Actual V3_2009-(03)Mar-12 - 2009-10 GSN - Allocation Report - Revised Estimates - Base Forecast 72 brds with Graphs_2011-(01)Jan-23 - 2011-12 GSN - Allocation Report - Enhancements" xfId="1178"/>
    <cellStyle name="_200708 Interim Actual V3_2009-(03)Mar-12 - 2009-10 GSN - Allocation Report - Revised Estimates - Base Forecast 72 brds with Graphs_2011-(01)Jan-25 - 2011-12 GSN - Allocation Report - Enhancements" xfId="1179"/>
    <cellStyle name="_200708 Interim Actual V3_2009-(03)Mar-12 - 2009-10 GSN - Allocation Report - Revised Estimates - Base Forecast 72 brds with Graphs_2011-(01)Jan-25 - 2011-12 GSN - Allocation Report - Enhancements v2" xfId="1180"/>
    <cellStyle name="_200708 Interim Actual V3_2009-(03)Mar-12 - 2009-10 GSN - Allocation Report - Revised Estimates - Base Forecast 72 brds with Graphs_2011-(01)Jan-26 - 2011-12 GSN - Allocation Report - Enhancements - Update SpecEd" xfId="1181"/>
    <cellStyle name="_200708 Interim Actual V3_2009-(03)Mar-12 - 2009-10 GSN - Allocation Report - Revised Estimates - Base Forecast 72 brds with Graphs_2011-(01)Jan-26 - 2011-12 GSN - Special Education Funding" xfId="1182"/>
    <cellStyle name="_200708 Interim Actual V3_2009-(03)Mar-12 - 2009-10 GSN - Allocation Report - Revised Estimates - Base Forecast 72 brds with Graphs_2011-(01)Jan-27 - 2011-12 GSN - Allocation Report - Base Forecast Reconciliation - Update DSA Phase-Out" xfId="1183"/>
    <cellStyle name="_200708 Interim Actual V3_2009-(03)Mar-12 - 2009-10 GSN - Allocation Report - Revised Estimates - Base Forecast 72 brds with Graphs_2011-(01)Jan-27 - 2011-12 GSN - Allocation Report - Impact of Internal Forecast" xfId="1184"/>
    <cellStyle name="_200708 Interim Actual V3_2009-(03)Mar-12 - 2009-10 GSN - Allocation Report - Revised Estimates - Base Forecast 72 brds with Graphs_2011-(01)Jan-28 - 2011-12 GSN - Allocation Report - Enhancements - Update SpecEd v2" xfId="1185"/>
    <cellStyle name="_200708 Interim Actual V3_2009-(03)Mar-12 - 2009-10 GSN - Allocation Report - Revised Estimates - Base Forecast 72 brds with Graphs_2011-(02)Feb-14 - 2011-12 GSN Allocation Report VALUED - SSDemo Update" xfId="1186"/>
    <cellStyle name="_200708 Interim Actual V3_2009-(03)Mar-12 - 2009-10 GSN - Allocation Report - Revised Estimates - Base Forecast 72 brds with Graphs_2011-(02)Feb-18 - 2011-12 GSN - Allocation Report - Enhancements - Utilities" xfId="1187"/>
    <cellStyle name="_200708 Interim Actual V3_2009-(03)Mar-12 - 2009-10 GSN - Allocation Report - Revised Estimates - Base Forecast 72 brds with Graphs_2011-(02)Feb-18 - 2011-12 GSN - Allocation Report - Enhancements 2" xfId="1188"/>
    <cellStyle name="_200708 Interim Actual V3_2009-(03)Mar-12 - 2009-10 GSN - Allocation Report - Revised Estimates - Base Forecast 72 brds with Graphs_2011-(02)Feb-22 - 2011-12 GSN - Allocation Report - Enhancements 2" xfId="1189"/>
    <cellStyle name="_200708 Interim Actual V3_2009-(03)Mar-12 - 2009-10 GSN - Allocation Report - Revised Estimates - Base Forecast 72 brds with Graphs_2011-(02)Feb-24 - 2011-12 GSN - Allocation Report - Enhancements - Update CapInterest" xfId="1190"/>
    <cellStyle name="_200708 Interim Actual V3_2009-(03)Mar-12 - 2009-10 GSN - Allocation Report - Revised Estimates - Base Forecast 72 brds with Graphs_2011-(02)Feb-24 - 2011-12 GSN - Allocation Report - Enhancements 2 - Update CapInterest" xfId="1191"/>
    <cellStyle name="_200708 Interim Actual V3_2009-(03)Mar-12 - 2009-10 GSN - Allocation Report - Revised Estimates - Base Forecast 72 brds with Graphs_2011-(03)Mar-10 - 2011-12 GSN - Allocation Report - Base Forecast Reconciliation - Update 72RE" xfId="1192"/>
    <cellStyle name="_200708 Interim Actual V3_2009-(03)Mar-12 - 2009-10 GSN - Allocation Report - Revised Estimates - Base Forecast 72 brds with Graphs_2011-(03)Mar-14 - 2011-12 GSN - Allocation Report - Enhancements - Update 72REt" xfId="1193"/>
    <cellStyle name="_200708 Interim Actual V3_2009-(03)Mar-12 - 2009-10 GSN - Allocation Report - Revised Estimates - Base Forecast 72 brds with Graphs_2011-(03)Mar-15 - 2011-12 GSN - Allocation Report - Enhancements 2 - Update 72RE" xfId="1194"/>
    <cellStyle name="_200708 Interim Actual V3_2009-(03)Mar-12 - 2009-10 GSN - Allocation Report - Revised Estimates - Base Forecast 72 brds with Graphs_2011-(03)Mar-17- 2011-12 GSN - Special Education Funding - Updated to 72 RE" xfId="1195"/>
    <cellStyle name="_200708 Interim Actual V3_2009-(03)Mar-12 - 2009-10 GSN - Allocation Report - Revised Estimates - Base Forecast 72 brds with Graphs_2011-(03)Mar-24 - 2011-12 GSN - Allocation Report - Enhancements - Update RECAPP" xfId="1196"/>
    <cellStyle name="_200708 Interim Actual V3_2009-(03)Mar-12 - 2009-10 GSN - Allocation Report - Revised Estimates - Base Forecast 72 brds with Graphs_2011-(06)Jun-10 - 2012-13 GSN - Allocation Report - Test" xfId="1197"/>
    <cellStyle name="_200708 Interim Actual V3_2009-(03)Mar-12 - 2009-10 GSN - Allocation Report - Revised Estimates - Base Forecast 72 brds with Graphs_2011-(09)Sep-23 - 2011-12 GSN - Allocation Report - Enhancements - Update RECAPP" xfId="1198"/>
    <cellStyle name="_200708 Interim Actual V3_2009-(03)Mar-12 - 2009-10 GSN - Allocation Report - Revised Estimates - Base Forecast 72 brds with Graphs_2011-(11)Nov-23 - 2011-12 GSN - Allocation Report - 2012-13 Base" xfId="1199"/>
    <cellStyle name="_200708 Interim Actual V3_2009-(03)Mar-12 - 2009-10 GSN - Allocation Report - Revised Estimates - Base Forecast 72 brds with Graphs_2011-(12)Dec-19 - 2011-12 GSN - Allocation Report - 2012-13 Base with PDT" xfId="1200"/>
    <cellStyle name="_200708 Interim Actual V3_2009-(03)Mar-12 - 2009-10 GSN - Allocation Report - Revised Estimates - Base Forecast 72 brds with Graphs_2012-(01)Jan-17 - 2011-12 GSN - Allocation Report - 2012-13 Projected Base" xfId="1201"/>
    <cellStyle name="_200708 Interim Actual V3_2009-(03)Mar-12 - 2009-10 GSN - Allocation Report - Revised Estimates - Base Forecast 72 brds with Graphs_2012-01-16 - 2012-13 GSN - Allocation Report - Base Forecast Reconciliation" xfId="1202"/>
    <cellStyle name="_200708 Interim Actual V3_2009-(03)Mar-12 - 2009-10 GSN - Allocation Report - Revised Estimates - Base Forecast 72 brds with Graphs_2012-01-19- 2012-13 GSN - Special Education Funding - 70 RE" xfId="1203"/>
    <cellStyle name="_200708 Interim Actual V3_2009-(03)Mar-12 - 2009-10 GSN - Allocation Report - Revised Estimates - Base Forecast 72 brds with Graphs_2012-01-24 - 2012-13 GSN - Special Education Funding - 70 RE" xfId="1204"/>
    <cellStyle name="_200708 Interim Actual V3_2009-(03)Mar-12 - 2009-10 GSN - Allocation Report - Revised Estimates - Base Forecast 72 brds with Graphs_2012-01-26 - 2012-13 GSN - Allocation Report - Base + Approved - 71RE" xfId="1205"/>
    <cellStyle name="_200708 Interim Actual V3_2009-(03)Mar-12 - 2009-10 GSN - Allocation Report - Revised Estimates - Base Forecast 72 brds with Graphs_2012-01-27 - 2012-13 GSN - Allocation Report - Base + Approved + New - 71RE" xfId="1206"/>
    <cellStyle name="_200708 Interim Actual V3_2009-(03)Mar-12 - 2009-10 GSN - Allocation Report - Revised Estimates - Base Forecast 72 brds with Graphs_2012-01-31 - 2012-13 GSN - Allocation Report - Base + Approved - 71RE FNMI Update" xfId="1207"/>
    <cellStyle name="_200708 Interim Actual V3_2009-(03)Mar-12 - 2009-10 GSN - Allocation Report - Revised Estimates - Base Forecast 72 brds with Graphs_2012-01-31 - 2012-13 GSN - Allocation Report - Base + Approved + New - 71RE" xfId="1208"/>
    <cellStyle name="_200708 Interim Actual V3_2009-(03)Mar-12 - 2009-10 GSN - Allocation Report - Revised Estimates - Base Forecast 72 brds with Graphs_2012-02-01 - 2012-13 GSN - Allocation Report - Base Forecast Reconciliation - 71RE Update SpecEd &amp; Trans" xfId="1209"/>
    <cellStyle name="_200708 Interim Actual V3_2009-(03)Mar-12 - 2009-10 GSN - Allocation Report - Revised Estimates - Base Forecast 72 brds with Graphs_2012-02-02 - 2012-13 GSN - Allocation Report - Base + Approved - 71RE Update SpecEd &amp; Trans" xfId="1210"/>
    <cellStyle name="_200708 Interim Actual V3_2009-(03)Mar-12 - 2009-10 GSN - Allocation Report - Revised Estimates - Base Forecast 72 brds with Graphs_2012-02-02 - 2012-13 GSN - Allocation Report - Base + Approved + New - 71RE Update CapInt" xfId="1211"/>
    <cellStyle name="_200708 Interim Actual V3_2009-(03)Mar-12 - 2009-10 GSN - Allocation Report - Revised Estimates - Base Forecast 72 brds with Graphs_2012-02-03 - 2012-13 GSN - Allocation Report - Base + Approved + New - 71RE Update SS Savings" xfId="1212"/>
    <cellStyle name="_200708 Interim Actual V3_2009-(03)Mar-12 - 2009-10 GSN - Allocation Report - Revised Estimates - Base Forecast 72 brds with Graphs_2012-02-06 - 2012-13 GSN - Allocation Report - Base Forecast Reconciliation - 71RE EXTERNAL" xfId="1213"/>
    <cellStyle name="_200708 Interim Actual V3_2009-(03)Mar-12 - 2009-10 GSN - Allocation Report - Revised Estimates - Base Forecast 72 brds with Graphs_2012-02-07- 2012-13 GSN - Allocation Report - Base + Approved + New - 71RE" xfId="1214"/>
    <cellStyle name="_200708 Interim Actual V3_2009-(03)Mar-12 - 2009-10 GSN - Allocation Report - Revised Estimates - Base Forecast 72 brds with Graphs_2012-02-10- 2012-13 GSN - Allocation Report - Base + Approved + New - 71RE EXTERNAL" xfId="1215"/>
    <cellStyle name="_200708 Interim Actual V3_2009-(03)Mar-12 - 2009-10 GSN - Allocation Report - Revised Estimates - Base Forecast 72 brds with Graphs_2012-02-15- 2012-13 GSN - Allocation Report - Base + Approved + New - 71RE EXTERNAL" xfId="1216"/>
    <cellStyle name="_200708 Interim Actual V3_2009-(03)Mar-12 - 2009-10 GSN - Allocation Report - Revised Estimates - Base Forecast 72 brds with Graphs_2012-02-17- 2012-13 GSN - Allocation Report - Base + Approved + New - 71RE EXTERNAL HNA-Prediction" xfId="1217"/>
    <cellStyle name="_200708 Interim Actual V3_2009-(03)Mar-12 - 2009-10 GSN - Allocation Report - Revised Estimates - Base Forecast 72 brds with Graphs_2012-02-21- 2012-13 GSN - Allocation Report - Base + Approved + New - 71RE EXTERNAL Non-Union Savings" xfId="1218"/>
    <cellStyle name="_200708 Interim Actual V3_2009-(03)Mar-12 - 2009-10 GSN - Allocation Report - Revised Estimates - Base Forecast 72 brds with Graphs_2012-02-22 - 2012-13 GSN - Allocation Report - Base + Approved + New - 71RE EXTERNAL ESL-CUS" xfId="1219"/>
    <cellStyle name="_200708 Interim Actual V3_2009-(03)Mar-12 - 2009-10 GSN - Allocation Report - Revised Estimates - Base Forecast 72 brds with Graphs_2012-02-23 - 2012-13 GSN - Allocation Report - EXTERNAL 71RE - 3 - Base + Approved + New" xfId="1220"/>
    <cellStyle name="_200708 Interim Actual V3_2009-(03)Mar-12 - 2009-10 GSN - Allocation Report - Revised Estimates - Base Forecast 72 brds with Graphs_2012-03-02 - 2012-13 GSN - Allocation Report - EXTERNAL 72RE - 1 - Base Forecast Reconciliation" xfId="1221"/>
    <cellStyle name="_200708 Interim Actual V3_2009-(03)Mar-12 - 2009-10 GSN - Allocation Report - Revised Estimates - Base Forecast 72 brds with Graphs_2012-03-16 - 2012-13 GSN - Allocation Report - EXTERNAL 72RE - 3 - Base + Approved + New" xfId="1222"/>
    <cellStyle name="_200708 Interim Actual V3_2009-(03)Mar-12 - 2009-10 GSN - Allocation Report - Revised Estimates - Base Forecast 72 brds with Graphs_2012-03-29 - 2012-13 GSN - Allocation Report - EXTERNAL 72RE - French 1%" xfId="1223"/>
    <cellStyle name="_200708 Interim Actual V3_2009-(03)Mar-12 - 2009-10 GSN - Allocation Report - Revised Estimates - Base Forecast 72 brds with Graphs_2012-04-03 - 2012-13 GSN - Allocation Report - EXTERNAL 72RE - 1% Teacher Salary" xfId="1224"/>
    <cellStyle name="_200708 Interim Actual V3_2009-(03)Mar-12 - 2009-10 GSN - Allocation Report - Revised Estimates - Base Forecast 72 brds with Graphs_2012-04-03 - 2012-13 GSN - Allocation Report - EXTERNAL 72RE - Benefits Multi-Year" xfId="1225"/>
    <cellStyle name="_200708 Interim Actual V3_2009-(03)Mar-12 - 2009-10 GSN - Allocation Report - Revised Estimates - Base Forecast 72 brds with Graphs_2012-05-04 - 2012-13 GSN - Allocation Report - EXTERNAL 72RE - 02B - Base + Approved + New" xfId="1226"/>
    <cellStyle name="_200708 Interim Actual V3_2009-(03)Mar-12 - 2009-10 GSN - Allocation Report - Revised Estimates - Base Forecast 72 brds with Graphs_2012-05-16 - 2012-13 GSN - Allocation Report - INTERNAL 72RE - 02B - Base + Approved + New" xfId="1227"/>
    <cellStyle name="_200708 Interim Actual V3_2009-(03)Mar-12 - 2009-10 GSN - Allocation Report - Revised Estimates - Base Forecast 72 brds with Graphs_2012-06-15 - 2012-13 GSN - Allocation Report - EXTERNAL 72RE - 03B - Final GSN Starting Point" xfId="1228"/>
    <cellStyle name="_200708 Interim Actual V3_2009-(03)Mar-12 - 2009-10 GSN - Allocation Report - Revised Estimates - Base Forecast 72 brds with Graphs_2012-06-15 - 2012-13 GSN - Allocation Report - INTERNAL 72RE - 03B - Final GSN Starting Point" xfId="1229"/>
    <cellStyle name="_200708 Interim Actual V3_2009-(03)Mar-12 - 2009-10 GSN - Allocation Report - Revised Estimates - Base Forecast 72 brds with Graphs_2012-07-24 - 2012-13 GSN - Allocation Report - INTERNAL 72RE - 04 - OECTA" xfId="1230"/>
    <cellStyle name="_200708 Interim Actual V3_2009-(03)Mar-12 - 2009-10 GSN - Allocation Report - Revised Estimates - Base Forecast 72 brds with Graphs_2012-07-25 - 2012-13 GSN - Allocation Report - INTERNAL 72RE - 04 - OECTA v2" xfId="1231"/>
    <cellStyle name="_200708 Interim Actual V3_2009-(03)Mar-12 - 2009-10 GSN - Allocation Report - Revised Estimates - Base Forecast 72 brds with Graphs_APPROVED" xfId="1232"/>
    <cellStyle name="_200708 Interim Actual V3_2009-(03)Mar-12 - 2009-10 GSN - Allocation Report - Revised Estimates - Base Forecast 72 brds with Graphs_APPROVEDTEST" xfId="1233"/>
    <cellStyle name="_200708 Interim Actual V3_2009-(03)Mar-12 - 2009-10 GSN - Allocation Report - Revised Estimates - Base Forecast 72 brds with Graphs_BASE" xfId="1234"/>
    <cellStyle name="_200708 Interim Actual V3_2009-(03)Mar-12 - 2009-10 GSN - Allocation Report - Revised Estimates - Base Forecast 72 brds with Graphs_ENH" xfId="1235"/>
    <cellStyle name="_200708 Interim Actual V3_2009-(03)Mar-12 - 2009-10 GSN - Allocation Report - Revised Estimates - Base Forecast 72 brds with Graphs_G48CS25 Df" xfId="1236"/>
    <cellStyle name="_200708 Interim Actual V3_2009-(03)Mar-12 - 2009-10 GSN - Allocation Report - Revised Estimates - Base Forecast 72 brds with Graphs_HNA" xfId="1237"/>
    <cellStyle name="_200708 Interim Actual V3_2009-(03)Mar-12 - 2009-10 GSN - Allocation Report - Revised Estimates - Base Forecast 72 brds with Graphs_HoldHarmless" xfId="1238"/>
    <cellStyle name="_200708 Interim Actual V3_2009-(03)Mar-12 - 2009-10 GSN - Allocation Report - Revised Estimates - Base Forecast 72 brds with Graphs_Reconcile Base" xfId="1239"/>
    <cellStyle name="_200708 Interim Actual V3_2009-(03)Mar-12 - 2009-10 GSN - Allocation Report - Revised Estimates - Base Forecast 72 brds with Graphs_RECONCILIATION" xfId="1240"/>
    <cellStyle name="_200708 Interim Actual V3_2009-(03)Mar-12 - 2009-10 GSN - Allocation Report - Revised Estimates - Base Forecast 72 brds with Graphs_SAF Df" xfId="1241"/>
    <cellStyle name="_200708 Interim Actual V3_2009-(03)Mar-12 - 2009-10 GSN - Allocation Report - Revised Estimates - Base Forecast 72 brds with Graphs_Sheet1" xfId="1242"/>
    <cellStyle name="_200708 Interim Actual V3_2009-(03)Mar-12 - 2009-10 GSN - Allocation Report - Revised Estimates - Base Forecast 72 brds with Graphs_SUMMARY" xfId="1243"/>
    <cellStyle name="_200708 Interim Actual V3_2009-(03)Mar-12 - 2009-10 GSN - Allocation Report - Revised Estimates - Base Forecast 72 brds with Graphs_Unallocated" xfId="1244"/>
    <cellStyle name="_200708 Interim Actual V3_2009-(03)Mar-13 - 2009-10 GSN - Allocation Report - Revised Estimates 72 brds ETFO" xfId="1245"/>
    <cellStyle name="_200708 Interim Actual V3_2009-(03)Mar-17 - 2009-10 GSN - Allocation Report - Revised Estimates" xfId="1246"/>
    <cellStyle name="_200708 Interim Actual V3_2009-(03)Mar-18 - 2009-10 GSN - Allocation Report - Revised Estimates" xfId="1247"/>
    <cellStyle name="_200708 Interim Actual V3_2009-(03)Mar-18 - 2009-10 GSN - Allocation Report - Revised Estimates G48" xfId="1248"/>
    <cellStyle name="_200708 Interim Actual V3_2009-(03)Mar-18 - 2009-10 GSN - Allocation Report - Revised Estimates G48 For 2010-11 Base Forecast" xfId="1249"/>
    <cellStyle name="_200708 Interim Actual V3_2009-(05)May-20 - 2009-10 GSN - Allocation Report - Template" xfId="1250"/>
    <cellStyle name="_200708 Interim Actual V3_2009-(08)Aug-11 - 2010-11 GSN - Allocation Report - Template" xfId="1251"/>
    <cellStyle name="_200708 Interim Actual V3_2009-(10)Oct-28 - 2010-11 GSN - Allocation Report - Template w Oracle" xfId="1252"/>
    <cellStyle name="_200708 Interim Actual V3_2009-(10)Oct-28 - 2010-11 GSN - Allocation Report - Template w Oracle_CA" xfId="1253"/>
    <cellStyle name="_200708 Interim Actual V3_2009-(12)Dec-18 - 2010-11 GSN - Allocation Report - Base Forecast Temp" xfId="1254"/>
    <cellStyle name="_200708 Interim Actual V3_2009-(12)Dec-23 - 2009-10 GSN - Allocation Report - Revised Estimates G48 For 2010-11 Base Forecast" xfId="1255"/>
    <cellStyle name="_200708 Interim Actual V3_2009-10 Base Forecast" xfId="1256"/>
    <cellStyle name="_200708 Interim Actual V3_2009-10 Base Forecast 2" xfId="1257"/>
    <cellStyle name="_200708 Interim Actual V3_2009-10 Base Forecast_2010-(07)Jul-23 - 2010-11 GSN - Allocation Report - 2010-11 Enhancements for 2011-12 Base Forecast" xfId="1258"/>
    <cellStyle name="_200708 Interim Actual V3_2009-10 Base Forecast_2010-(07)Jul-23 - 2010-11 GSN - Allocation Report - 2010-11 Enhancements for 2011-12 Base Forecast 2" xfId="1259"/>
    <cellStyle name="_200708 Interim Actual V3_2009-10 Base Forecast_2010-(07)Jul-23 - 2010-11 GSN - Allocation Report - 2010-11 Enhancements for 2011-12 Base Forecast_2011-(01)Jan-21 - 2011-12 GSN - Allocation Report - Base Forecast Reconciliation RECOVERED" xfId="1260"/>
    <cellStyle name="_200708 Interim Actual V3_2009-10 Base Forecast_2010-(07)Jul-23 - 2010-11 GSN - Allocation Report - 2010-11 Enhancements for 2011-12 Base Forecast_2011-(01)Jan-23 - 2011-12 GSN - Allocation Report - Base Forecast Reconciliation RECOVERED" xfId="1261"/>
    <cellStyle name="_200708 Interim Actual V3_2009-10 Base Forecast_2010-(07)Jul-23 - 2010-11 GSN - Allocation Report - 2010-11 Enhancements for 2011-12 Base Forecast_2011-(01)Jan-23 - 2011-12 GSN - Allocation Report - Enhancements" xfId="1262"/>
    <cellStyle name="_200708 Interim Actual V3_2009-10 Base Forecast_2010-(07)Jul-23 - 2010-11 GSN - Allocation Report - 2010-11 Enhancements for 2011-12 Base Forecast_2011-(01)Jan-25 - 2011-12 GSN - Allocation Report - Enhancements" xfId="1263"/>
    <cellStyle name="_200708 Interim Actual V3_2009-10 Base Forecast_2010-(07)Jul-23 - 2010-11 GSN - Allocation Report - 2010-11 Enhancements for 2011-12 Base Forecast_2011-(01)Jan-25 - 2011-12 GSN - Allocation Report - Enhancements v2" xfId="1264"/>
    <cellStyle name="_200708 Interim Actual V3_2009-10 Base Forecast_2010-(07)Jul-23 - 2010-11 GSN - Allocation Report - 2010-11 Enhancements for 2011-12 Base Forecast_2011-(01)Jan-26 - 2011-12 GSN - Allocation Report - Enhancements - Update SpecEd" xfId="1265"/>
    <cellStyle name="_200708 Interim Actual V3_2009-10 Base Forecast_2010-(07)Jul-23 - 2010-11 GSN - Allocation Report - 2010-11 Enhancements for 2011-12 Base Forecast_2011-(01)Jan-27 - 2011-12 GSN - Allocation Report - Base Forecast Reconciliation - Update DSA Phase-Out" xfId="1266"/>
    <cellStyle name="_200708 Interim Actual V3_2009-10 Base Forecast_2010-(07)Jul-23 - 2010-11 GSN - Allocation Report - 2010-11 Enhancements for 2011-12 Base Forecast_2011-(01)Jan-27 - 2011-12 GSN - Allocation Report - Impact of Internal Forecast" xfId="1267"/>
    <cellStyle name="_200708 Interim Actual V3_2009-10 Base Forecast_2010-(07)Jul-23 - 2010-11 GSN - Allocation Report - 2010-11 Enhancements for 2011-12 Base Forecast_2011-(01)Jan-28 - 2011-12 GSN - Allocation Report - Enhancements - Update SpecEd v2" xfId="1268"/>
    <cellStyle name="_200708 Interim Actual V3_2009-10 Base Forecast_2010-(07)Jul-23 - 2010-11 GSN - Allocation Report - 2010-11 Enhancements for 2011-12 Base Forecast_2011-(02)Feb-14 - 2011-12 GSN Allocation Report VALUED - SSDemo Update" xfId="1269"/>
    <cellStyle name="_200708 Interim Actual V3_2009-10 Base Forecast_2010-(07)Jul-23 - 2010-11 GSN - Allocation Report - 2010-11 Enhancements for 2011-12 Base Forecast_2011-(02)Feb-18 - 2011-12 GSN - Allocation Report - Enhancements - Utilities" xfId="1270"/>
    <cellStyle name="_200708 Interim Actual V3_2009-10 Base Forecast_2010-(07)Jul-23 - 2010-11 GSN - Allocation Report - 2010-11 Enhancements for 2011-12 Base Forecast_2011-(02)Feb-18 - 2011-12 GSN - Allocation Report - Enhancements 2" xfId="1271"/>
    <cellStyle name="_200708 Interim Actual V3_2009-10 Base Forecast_2010-(07)Jul-23 - 2010-11 GSN - Allocation Report - 2010-11 Enhancements for 2011-12 Base Forecast_2011-(02)Feb-22 - 2011-12 GSN - Allocation Report - Enhancements 2" xfId="1272"/>
    <cellStyle name="_200708 Interim Actual V3_2009-10 Base Forecast_2010-(07)Jul-23 - 2010-11 GSN - Allocation Report - 2010-11 Enhancements for 2011-12 Base Forecast_2011-(02)Feb-24 - 2011-12 GSN - Allocation Report - Enhancements - Update CapInterest" xfId="1273"/>
    <cellStyle name="_200708 Interim Actual V3_2009-10 Base Forecast_2010-(07)Jul-23 - 2010-11 GSN - Allocation Report - 2010-11 Enhancements for 2011-12 Base Forecast_2011-(02)Feb-24 - 2011-12 GSN - Allocation Report - Enhancements 2 - Update CapInterest" xfId="1274"/>
    <cellStyle name="_200708 Interim Actual V3_2009-10 Base Forecast_2010-(07)Jul-23 - 2010-11 GSN - Allocation Report - 2010-11 Enhancements for 2011-12 Base Forecast_2011-(03)Mar-10 - 2011-12 GSN - Allocation Report - Base Forecast Reconciliation - Update 72RE" xfId="1275"/>
    <cellStyle name="_200708 Interim Actual V3_2009-10 Base Forecast_2010-(07)Jul-23 - 2010-11 GSN - Allocation Report - 2010-11 Enhancements for 2011-12 Base Forecast_2011-(03)Mar-14 - 2011-12 GSN - Allocation Report - Enhancements - Update 72REt" xfId="1276"/>
    <cellStyle name="_200708 Interim Actual V3_2009-10 Base Forecast_2010-(07)Jul-23 - 2010-11 GSN - Allocation Report - 2010-11 Enhancements for 2011-12 Base Forecast_2011-(03)Mar-15 - 2011-12 GSN - Allocation Report - Enhancements 2 - Update 72RE" xfId="1277"/>
    <cellStyle name="_200708 Interim Actual V3_2009-10 Base Forecast_2010-(07)Jul-23 - 2010-11 GSN - Allocation Report - 2010-11 Enhancements for 2011-12 Base Forecast_2011-(03)Mar-24 - 2011-12 GSN - Allocation Report - Enhancements - Update RECAPP" xfId="1278"/>
    <cellStyle name="_200708 Interim Actual V3_2009-10 Base Forecast_2010-(07)Jul-23 - 2010-11 GSN - Allocation Report - 2010-11 Enhancements for 2011-12 Base Forecast_2011-(06)Jun-10 - 2012-13 GSN - Allocation Report - Test" xfId="1279"/>
    <cellStyle name="_200708 Interim Actual V3_2009-10 Base Forecast_2010-(07)Jul-23 - 2010-11 GSN - Allocation Report - 2010-11 Enhancements for 2011-12 Base Forecast_2011-(09)Sep-23 - 2011-12 GSN - Allocation Report - Enhancements - Update RECAPP" xfId="1280"/>
    <cellStyle name="_200708 Interim Actual V3_2009-10 Base Forecast_2010-(07)Jul-23 - 2010-11 GSN - Allocation Report - 2010-11 Enhancements for 2011-12 Base Forecast_2011-(11)Nov-23 - 2011-12 GSN - Allocation Report - 2012-13 Base" xfId="1281"/>
    <cellStyle name="_200708 Interim Actual V3_2009-10 Base Forecast_2010-(07)Jul-23 - 2010-11 GSN - Allocation Report - 2010-11 Enhancements for 2011-12 Base Forecast_2011-(12)Dec-19 - 2011-12 GSN - Allocation Report - 2012-13 Base with PDT" xfId="1282"/>
    <cellStyle name="_200708 Interim Actual V3_2009-10 Base Forecast_2010-(07)Jul-23 - 2010-11 GSN - Allocation Report - 2010-11 Enhancements for 2011-12 Base Forecast_2012-(01)Jan-17 - 2011-12 GSN - Allocation Report - 2012-13 Projected Base" xfId="1283"/>
    <cellStyle name="_200708 Interim Actual V3_2009-10 Base Forecast_2010-(07)Jul-23 - 2010-11 GSN - Allocation Report - 2010-11 Enhancements for 2011-12 Base Forecast_2012-01-16 - 2012-13 GSN - Allocation Report - Base Forecast Reconciliation" xfId="1284"/>
    <cellStyle name="_200708 Interim Actual V3_2009-10 Base Forecast_2010-(07)Jul-23 - 2010-11 GSN - Allocation Report - 2010-11 Enhancements for 2011-12 Base Forecast_2012-01-26 - 2012-13 GSN - Allocation Report - Base + Approved - 71RE" xfId="1285"/>
    <cellStyle name="_200708 Interim Actual V3_2009-10 Base Forecast_2010-(07)Jul-23 - 2010-11 GSN - Allocation Report - 2010-11 Enhancements for 2011-12 Base Forecast_2012-01-27 - 2012-13 GSN - Allocation Report - Base + Approved + New - 71RE" xfId="1286"/>
    <cellStyle name="_200708 Interim Actual V3_2009-10 Base Forecast_2010-(07)Jul-23 - 2010-11 GSN - Allocation Report - 2010-11 Enhancements for 2011-12 Base Forecast_2012-01-31 - 2012-13 GSN - Allocation Report - Base + Approved - 71RE FNMI Update" xfId="1287"/>
    <cellStyle name="_200708 Interim Actual V3_2009-10 Base Forecast_2010-(07)Jul-23 - 2010-11 GSN - Allocation Report - 2010-11 Enhancements for 2011-12 Base Forecast_2012-01-31 - 2012-13 GSN - Allocation Report - Base + Approved + New - 71RE" xfId="1288"/>
    <cellStyle name="_200708 Interim Actual V3_2009-10 Base Forecast_2010-(07)Jul-23 - 2010-11 GSN - Allocation Report - 2010-11 Enhancements for 2011-12 Base Forecast_2012-02-01 - 2012-13 GSN - Allocation Report - Base Forecast Reconciliation - 71RE Update SpecEd &amp; Trans" xfId="1289"/>
    <cellStyle name="_200708 Interim Actual V3_2009-10 Base Forecast_2010-(07)Jul-23 - 2010-11 GSN - Allocation Report - 2010-11 Enhancements for 2011-12 Base Forecast_2012-02-02 - 2012-13 GSN - Allocation Report - Base + Approved - 71RE Update SpecEd &amp; Trans" xfId="1290"/>
    <cellStyle name="_200708 Interim Actual V3_2009-10 Base Forecast_2010-(07)Jul-23 - 2010-11 GSN - Allocation Report - 2010-11 Enhancements for 2011-12 Base Forecast_2012-02-02 - 2012-13 GSN - Allocation Report - Base + Approved + New - 71RE Update CapInt" xfId="1291"/>
    <cellStyle name="_200708 Interim Actual V3_2009-10 Base Forecast_2010-(07)Jul-23 - 2010-11 GSN - Allocation Report - 2010-11 Enhancements for 2011-12 Base Forecast_2012-02-03 - 2012-13 GSN - Allocation Report - Base + Approved + New - 71RE Update SS Savings" xfId="1292"/>
    <cellStyle name="_200708 Interim Actual V3_2009-10 Base Forecast_2010-(07)Jul-23 - 2010-11 GSN - Allocation Report - 2010-11 Enhancements for 2011-12 Base Forecast_2012-02-06 - 2012-13 GSN - Allocation Report - Base Forecast Reconciliation - 71RE EXTERNAL" xfId="1293"/>
    <cellStyle name="_200708 Interim Actual V3_2009-10 Base Forecast_2010-(07)Jul-23 - 2010-11 GSN - Allocation Report - 2010-11 Enhancements for 2011-12 Base Forecast_2012-02-07- 2012-13 GSN - Allocation Report - Base + Approved + New - 71RE" xfId="1294"/>
    <cellStyle name="_200708 Interim Actual V3_2009-10 Base Forecast_2010-(07)Jul-23 - 2010-11 GSN - Allocation Report - 2010-11 Enhancements for 2011-12 Base Forecast_2012-02-10- 2012-13 GSN - Allocation Report - Base + Approved + New - 71RE EXTERNAL" xfId="1295"/>
    <cellStyle name="_200708 Interim Actual V3_2009-10 Base Forecast_2010-(07)Jul-23 - 2010-11 GSN - Allocation Report - 2010-11 Enhancements for 2011-12 Base Forecast_2012-02-15- 2012-13 GSN - Allocation Report - Base + Approved + New - 71RE EXTERNAL" xfId="1296"/>
    <cellStyle name="_200708 Interim Actual V3_2009-10 Base Forecast_2010-(07)Jul-23 - 2010-11 GSN - Allocation Report - 2010-11 Enhancements for 2011-12 Base Forecast_2012-02-17- 2012-13 GSN - Allocation Report - Base + Approved + New - 71RE EXTERNAL HNA-Prediction" xfId="1297"/>
    <cellStyle name="_200708 Interim Actual V3_2009-10 Base Forecast_2010-(07)Jul-23 - 2010-11 GSN - Allocation Report - 2010-11 Enhancements for 2011-12 Base Forecast_2012-02-21- 2012-13 GSN - Allocation Report - Base + Approved + New - 71RE EXTERNAL Non-Union Savings" xfId="1298"/>
    <cellStyle name="_200708 Interim Actual V3_2009-10 Base Forecast_2010-(07)Jul-23 - 2010-11 GSN - Allocation Report - 2010-11 Enhancements for 2011-12 Base Forecast_2012-02-22 - 2012-13 GSN - Allocation Report - Base + Approved + New - 71RE EXTERNAL ESL-CUS" xfId="1299"/>
    <cellStyle name="_200708 Interim Actual V3_2009-10 Base Forecast_2010-(07)Jul-23 - 2010-11 GSN - Allocation Report - 2010-11 Enhancements for 2011-12 Base Forecast_2012-02-23 - 2012-13 GSN - Allocation Report - EXTERNAL 71RE - 3 - Base + Approved + New" xfId="1300"/>
    <cellStyle name="_200708 Interim Actual V3_2009-10 Base Forecast_2010-(07)Jul-23 - 2010-11 GSN - Allocation Report - 2010-11 Enhancements for 2011-12 Base Forecast_2012-03-02 - 2012-13 GSN - Allocation Report - EXTERNAL 72RE - 1 - Base Forecast Reconciliation" xfId="1301"/>
    <cellStyle name="_200708 Interim Actual V3_2009-10 Base Forecast_2010-(07)Jul-23 - 2010-11 GSN - Allocation Report - 2010-11 Enhancements for 2011-12 Base Forecast_2012-03-16 - 2012-13 GSN - Allocation Report - EXTERNAL 72RE - 3 - Base + Approved + New" xfId="1302"/>
    <cellStyle name="_200708 Interim Actual V3_2009-10 Base Forecast_2010-(07)Jul-23 - 2010-11 GSN - Allocation Report - 2010-11 Enhancements for 2011-12 Base Forecast_2012-03-29 - 2012-13 GSN - Allocation Report - EXTERNAL 72RE - French 1%" xfId="1303"/>
    <cellStyle name="_200708 Interim Actual V3_2009-10 Base Forecast_2010-(07)Jul-23 - 2010-11 GSN - Allocation Report - 2010-11 Enhancements for 2011-12 Base Forecast_2012-04-03 - 2012-13 GSN - Allocation Report - EXTERNAL 72RE - 1% Teacher Salary" xfId="1304"/>
    <cellStyle name="_200708 Interim Actual V3_2009-10 Base Forecast_2010-(07)Jul-23 - 2010-11 GSN - Allocation Report - 2010-11 Enhancements for 2011-12 Base Forecast_2012-04-03 - 2012-13 GSN - Allocation Report - EXTERNAL 72RE - Benefits Multi-Year" xfId="1305"/>
    <cellStyle name="_200708 Interim Actual V3_2009-10 Base Forecast_2010-(07)Jul-23 - 2010-11 GSN - Allocation Report - 2010-11 Enhancements for 2011-12 Base Forecast_2012-05-04 - 2012-13 GSN - Allocation Report - EXTERNAL 72RE - 02B - Base + Approved + New" xfId="1306"/>
    <cellStyle name="_200708 Interim Actual V3_2009-10 Base Forecast_2010-(07)Jul-23 - 2010-11 GSN - Allocation Report - 2010-11 Enhancements for 2011-12 Base Forecast_2012-05-16 - 2012-13 GSN - Allocation Report - INTERNAL 72RE - 02B - Base + Approved + New" xfId="1307"/>
    <cellStyle name="_200708 Interim Actual V3_2009-10 Base Forecast_2010-(07)Jul-23 - 2010-11 GSN - Allocation Report - 2010-11 Enhancements for 2011-12 Base Forecast_2012-06-15 - 2012-13 GSN - Allocation Report - EXTERNAL 72RE - 03B - Final GSN Starting Point" xfId="1308"/>
    <cellStyle name="_200708 Interim Actual V3_2009-10 Base Forecast_2010-(07)Jul-23 - 2010-11 GSN - Allocation Report - 2010-11 Enhancements for 2011-12 Base Forecast_2012-06-15 - 2012-13 GSN - Allocation Report - INTERNAL 72RE - 03B - Final GSN Starting Point" xfId="1309"/>
    <cellStyle name="_200708 Interim Actual V3_2009-10 Base Forecast_2010-(07)Jul-23 - 2010-11 GSN - Allocation Report - 2010-11 Enhancements for 2011-12 Base Forecast_2012-07-24 - 2012-13 GSN - Allocation Report - INTERNAL 72RE - 04 - OECTA" xfId="1310"/>
    <cellStyle name="_200708 Interim Actual V3_2009-10 Base Forecast_2010-(07)Jul-23 - 2010-11 GSN - Allocation Report - 2010-11 Enhancements for 2011-12 Base Forecast_2012-07-25 - 2012-13 GSN - Allocation Report - INTERNAL 72RE - 04 - OECTA v2" xfId="1311"/>
    <cellStyle name="_200708 Interim Actual V3_2009-10 Base Forecast_2010-(07)Jul-23 - 2010-11 GSN - Allocation Report - 2010-11 Enhancements for 2011-12 Base Forecast_APPROVED" xfId="1312"/>
    <cellStyle name="_200708 Interim Actual V3_2009-10 Base Forecast_2010-(07)Jul-23 - 2010-11 GSN - Allocation Report - 2010-11 Enhancements for 2011-12 Base Forecast_APPROVEDTEST" xfId="1313"/>
    <cellStyle name="_200708 Interim Actual V3_2009-10 Base Forecast_2010-(07)Jul-23 - 2010-11 GSN - Allocation Report - 2010-11 Enhancements for 2011-12 Base Forecast_BASE" xfId="1314"/>
    <cellStyle name="_200708 Interim Actual V3_2009-10 Base Forecast_2010-(07)Jul-23 - 2010-11 GSN - Allocation Report - 2010-11 Enhancements for 2011-12 Base Forecast_ENH" xfId="1315"/>
    <cellStyle name="_200708 Interim Actual V3_2009-10 Base Forecast_2010-(07)Jul-23 - 2010-11 GSN - Allocation Report - 2010-11 Enhancements for 2011-12 Base Forecast_G48CS25 Df" xfId="1316"/>
    <cellStyle name="_200708 Interim Actual V3_2009-10 Base Forecast_2010-(07)Jul-23 - 2010-11 GSN - Allocation Report - 2010-11 Enhancements for 2011-12 Base Forecast_Reconcile Base" xfId="1317"/>
    <cellStyle name="_200708 Interim Actual V3_2009-10 Base Forecast_2010-(07)Jul-23 - 2010-11 GSN - Allocation Report - 2010-11 Enhancements for 2011-12 Base Forecast_RECONCILIATION" xfId="1318"/>
    <cellStyle name="_200708 Interim Actual V3_2009-10 Base Forecast_2010-(07)Jul-23 - 2010-11 GSN - Allocation Report - 2010-11 Enhancements for 2011-12 Base Forecast_SAF Df" xfId="1319"/>
    <cellStyle name="_200708 Interim Actual V3_2009-10 Base Forecast_2010-(07)Jul-23 - 2010-11 GSN - Allocation Report - 2010-11 Enhancements for 2011-12 Base Forecast_Sheet1" xfId="1320"/>
    <cellStyle name="_200708 Interim Actual V3_2009-10 Base Forecast_2010-(07)Jul-23 - 2010-11 GSN - Allocation Report - 2010-11 Enhancements for 2011-12 Base Forecast_SUMMARY" xfId="1321"/>
    <cellStyle name="_200708 Interim Actual V3_2009-10 Base Forecast_2010-(07)Jul-23 - 2010-11 GSN - Allocation Report - 2010-11 Enhancements for 2011-12 Base Forecast_Unallocated" xfId="1322"/>
    <cellStyle name="_200708 Interim Actual V3_2009-10 Base Forecast_2011-(01)Jan-17 - 2011-12 GSN - Allocation Report - Base Forecast Reconciliation" xfId="1323"/>
    <cellStyle name="_200708 Interim Actual V3_2009-10 Base Forecast_2011-(01)Jan-19 - 2011-12 GSN - Allocation Report - Base Forecast Reconciliation" xfId="1324"/>
    <cellStyle name="_200708 Interim Actual V3_2009-10 Base Forecast_2011-(01)Jan-21 - 2011-12 GSN - Allocation Report - Base Forecast Reconciliation RECOVERED" xfId="1325"/>
    <cellStyle name="_200708 Interim Actual V3_2009-10 Base Forecast_2011-(01)Jan-21 - 2011-12 GSN - Special Education Funding" xfId="1326"/>
    <cellStyle name="_200708 Interim Actual V3_2009-10 Base Forecast_2011-(01)Jan-23 - 2011-12 GSN - Allocation Report - Base Forecast Reconciliation RECOVERED" xfId="1327"/>
    <cellStyle name="_200708 Interim Actual V3_2009-10 Base Forecast_2011-(01)Jan-23 - 2011-12 GSN - Allocation Report - Enhancements" xfId="1328"/>
    <cellStyle name="_200708 Interim Actual V3_2009-10 Base Forecast_2011-(01)Jan-25 - 2011-12 GSN - Allocation Report - Enhancements" xfId="1329"/>
    <cellStyle name="_200708 Interim Actual V3_2009-10 Base Forecast_2011-(01)Jan-25 - 2011-12 GSN - Allocation Report - Enhancements v2" xfId="1330"/>
    <cellStyle name="_200708 Interim Actual V3_2009-10 Base Forecast_2011-(01)Jan-26 - 2011-12 GSN - Allocation Report - Enhancements - Update SpecEd" xfId="1331"/>
    <cellStyle name="_200708 Interim Actual V3_2009-10 Base Forecast_2011-(01)Jan-26 - 2011-12 GSN - Special Education Funding" xfId="1332"/>
    <cellStyle name="_200708 Interim Actual V3_2009-10 Base Forecast_2011-(01)Jan-27 - 2011-12 GSN - Allocation Report - Base Forecast Reconciliation - Update DSA Phase-Out" xfId="1333"/>
    <cellStyle name="_200708 Interim Actual V3_2009-10 Base Forecast_2011-(01)Jan-27 - 2011-12 GSN - Allocation Report - Impact of Internal Forecast" xfId="1334"/>
    <cellStyle name="_200708 Interim Actual V3_2009-10 Base Forecast_2011-(01)Jan-27 - 2011-12 GSN - Summary of Spec Ed Funding - EFB vs SEPPB" xfId="1335"/>
    <cellStyle name="_200708 Interim Actual V3_2009-10 Base Forecast_2011-(01)Jan-28 - 2011-12 GSN - Allocation Report - Enhancements - Update SpecEd v2" xfId="1336"/>
    <cellStyle name="_200708 Interim Actual V3_2009-10 Base Forecast_2011-(02)Feb-01- 2011-12 GSN - Special Education Funding - Locked Base Forecast + Approvals - VALUED" xfId="1337"/>
    <cellStyle name="_200708 Interim Actual V3_2009-10 Base Forecast_2011-(02)Feb-14 - 2011-12 GSN Allocation Report VALUED - SSDemo Update" xfId="1338"/>
    <cellStyle name="_200708 Interim Actual V3_2009-10 Base Forecast_2011-(02)Feb-18 - 2011-12 GSN - Allocation Report - Enhancements - Utilities" xfId="1339"/>
    <cellStyle name="_200708 Interim Actual V3_2009-10 Base Forecast_2011-(02)Feb-18 - 2011-12 GSN - Allocation Report - Enhancements 2" xfId="1340"/>
    <cellStyle name="_200708 Interim Actual V3_2009-10 Base Forecast_2011-(02)Feb-22 - 2011-12 GSN - Allocation Report - Enhancements 2" xfId="1341"/>
    <cellStyle name="_200708 Interim Actual V3_2009-10 Base Forecast_2011-(02)Feb-24 - 2011-12 GSN - Allocation Report - Enhancements - Update CapInterest" xfId="1342"/>
    <cellStyle name="_200708 Interim Actual V3_2009-10 Base Forecast_2011-(02)Feb-24 - 2011-12 GSN - Allocation Report - Enhancements 2 - Update CapInterest" xfId="1343"/>
    <cellStyle name="_200708 Interim Actual V3_2009-10 Base Forecast_2011-(03)Mar-10 - 2011-12 GSN - Allocation Report - Base Forecast Reconciliation - Update 72RE" xfId="1344"/>
    <cellStyle name="_200708 Interim Actual V3_2009-10 Base Forecast_2011-(03)Mar-14 - 2011-12 GSN - Allocation Report - Enhancements - Update 72REt" xfId="1345"/>
    <cellStyle name="_200708 Interim Actual V3_2009-10 Base Forecast_2011-(03)Mar-15 - 2011-12 GSN - Allocation Report - Enhancements 2 - Update 72RE" xfId="1346"/>
    <cellStyle name="_200708 Interim Actual V3_2009-10 Base Forecast_2011-(03)Mar-17- 2011-12 GSN - Special Education Funding - Updated to 72 RE" xfId="1347"/>
    <cellStyle name="_200708 Interim Actual V3_2009-10 Base Forecast_2011-(03)Mar-23- 2011-12 GSN - Special Education Funding - Updated to 72 RE" xfId="1348"/>
    <cellStyle name="_200708 Interim Actual V3_2009-10 Base Forecast_2011-(03)Mar-24 - 2011-12 GSN - Allocation Report - Enhancements - Update RECAPP" xfId="1349"/>
    <cellStyle name="_200708 Interim Actual V3_2009-10 Base Forecast_2011-(06)Jun-10 - 2012-13 GSN - Allocation Report - Test" xfId="1350"/>
    <cellStyle name="_200708 Interim Actual V3_2009-10 Base Forecast_2011-(09)Sep-23 - 2011-12 GSN - Allocation Report - Enhancements - Update RECAPP" xfId="1351"/>
    <cellStyle name="_200708 Interim Actual V3_2009-10 Base Forecast_2011-(11)Nov-23 - 2011-12 GSN - Allocation Report - 2012-13 Base" xfId="1352"/>
    <cellStyle name="_200708 Interim Actual V3_2009-10 Base Forecast_2011-(12)Dec-19 - 2011-12 GSN - Allocation Report - 2012-13 Base with PDT" xfId="1353"/>
    <cellStyle name="_200708 Interim Actual V3_2009-10 Base Forecast_2012-(01)Jan-17 - 2011-12 GSN - Allocation Report - 2012-13 Projected Base" xfId="1354"/>
    <cellStyle name="_200708 Interim Actual V3_2009-10 Base Forecast_2012-01-16 - 2012-13 GSN - Allocation Report - Base Forecast Reconciliation" xfId="1355"/>
    <cellStyle name="_200708 Interim Actual V3_2009-10 Base Forecast_2012-01-19- 2012-13 GSN - Special Education Funding - 70 RE" xfId="1356"/>
    <cellStyle name="_200708 Interim Actual V3_2009-10 Base Forecast_2012-01-24 - 2012-13 GSN - Special Education Funding - 70 RE" xfId="1357"/>
    <cellStyle name="_200708 Interim Actual V3_2009-10 Base Forecast_2012-01-26 - 2012-13 GSN - Allocation Report - Base + Approved - 71RE" xfId="1358"/>
    <cellStyle name="_200708 Interim Actual V3_2009-10 Base Forecast_2012-01-27 - 2012-13 GSN - Allocation Report - Base + Approved + New - 71RE" xfId="1359"/>
    <cellStyle name="_200708 Interim Actual V3_2009-10 Base Forecast_2012-01-31 - 2012-13 GSN - Allocation Report - Base + Approved - 71RE FNMI Update" xfId="1360"/>
    <cellStyle name="_200708 Interim Actual V3_2009-10 Base Forecast_2012-01-31 - 2012-13 GSN - Allocation Report - Base + Approved + New - 71RE" xfId="1361"/>
    <cellStyle name="_200708 Interim Actual V3_2009-10 Base Forecast_2012-02-01 - 2012-13 GSN - Allocation Report - Base Forecast Reconciliation - 71RE Update SpecEd &amp; Trans" xfId="1362"/>
    <cellStyle name="_200708 Interim Actual V3_2009-10 Base Forecast_2012-02-02 - 2012-13 GSN - Allocation Report - Base + Approved - 71RE Update SpecEd &amp; Trans" xfId="1363"/>
    <cellStyle name="_200708 Interim Actual V3_2009-10 Base Forecast_2012-02-02 - 2012-13 GSN - Allocation Report - Base + Approved + New - 71RE Update CapInt" xfId="1364"/>
    <cellStyle name="_200708 Interim Actual V3_2009-10 Base Forecast_2012-02-03 - 2012-13 GSN - Allocation Report - Base + Approved + New - 71RE Update SS Savings" xfId="1365"/>
    <cellStyle name="_200708 Interim Actual V3_2009-10 Base Forecast_2012-02-06 - 2012-13 GSN - Allocation Report - Base Forecast Reconciliation - 71RE EXTERNAL" xfId="1366"/>
    <cellStyle name="_200708 Interim Actual V3_2009-10 Base Forecast_2012-02-07- 2012-13 GSN - Allocation Report - Base + Approved + New - 71RE" xfId="1367"/>
    <cellStyle name="_200708 Interim Actual V3_2009-10 Base Forecast_2012-02-10- 2012-13 GSN - Allocation Report - Base + Approved + New - 71RE EXTERNAL" xfId="1368"/>
    <cellStyle name="_200708 Interim Actual V3_2009-10 Base Forecast_2012-02-15- 2012-13 GSN - Allocation Report - Base + Approved + New - 71RE EXTERNAL" xfId="1369"/>
    <cellStyle name="_200708 Interim Actual V3_2009-10 Base Forecast_2012-02-17- 2012-13 GSN - Allocation Report - Base + Approved + New - 71RE EXTERNAL HNA-Prediction" xfId="1370"/>
    <cellStyle name="_200708 Interim Actual V3_2009-10 Base Forecast_2012-02-21- 2012-13 GSN - Allocation Report - Base + Approved + New - 71RE EXTERNAL Non-Union Savings" xfId="1371"/>
    <cellStyle name="_200708 Interim Actual V3_2009-10 Base Forecast_2012-02-22 - 2012-13 GSN - Allocation Report - Base + Approved + New - 71RE EXTERNAL ESL-CUS" xfId="1372"/>
    <cellStyle name="_200708 Interim Actual V3_2009-10 Base Forecast_2012-02-23 - 2012-13 GSN - Allocation Report - EXTERNAL 71RE - 3 - Base + Approved + New" xfId="1373"/>
    <cellStyle name="_200708 Interim Actual V3_2009-10 Base Forecast_2012-03-02 - 2012-13 GSN - Allocation Report - EXTERNAL 72RE - 1 - Base Forecast Reconciliation" xfId="1374"/>
    <cellStyle name="_200708 Interim Actual V3_2009-10 Base Forecast_2012-03-16 - 2012-13 GSN - Allocation Report - EXTERNAL 72RE - 3 - Base + Approved + New" xfId="1375"/>
    <cellStyle name="_200708 Interim Actual V3_2009-10 Base Forecast_2012-03-29 - 2012-13 GSN - Allocation Report - EXTERNAL 72RE - French 1%" xfId="1376"/>
    <cellStyle name="_200708 Interim Actual V3_2009-10 Base Forecast_2012-04-03 - 2012-13 GSN - Allocation Report - EXTERNAL 72RE - 1% Teacher Salary" xfId="1377"/>
    <cellStyle name="_200708 Interim Actual V3_2009-10 Base Forecast_2012-04-03 - 2012-13 GSN - Allocation Report - EXTERNAL 72RE - Benefits Multi-Year" xfId="1378"/>
    <cellStyle name="_200708 Interim Actual V3_2009-10 Base Forecast_2012-05-04 - 2012-13 GSN - Allocation Report - EXTERNAL 72RE - 02B - Base + Approved + New" xfId="1379"/>
    <cellStyle name="_200708 Interim Actual V3_2009-10 Base Forecast_2012-05-16 - 2012-13 GSN - Allocation Report - INTERNAL 72RE - 02B - Base + Approved + New" xfId="1380"/>
    <cellStyle name="_200708 Interim Actual V3_2009-10 Base Forecast_2012-06-15 - 2012-13 GSN - Allocation Report - EXTERNAL 72RE - 03B - Final GSN Starting Point" xfId="1381"/>
    <cellStyle name="_200708 Interim Actual V3_2009-10 Base Forecast_2012-06-15 - 2012-13 GSN - Allocation Report - INTERNAL 72RE - 03B - Final GSN Starting Point" xfId="1382"/>
    <cellStyle name="_200708 Interim Actual V3_2009-10 Base Forecast_2012-07-24 - 2012-13 GSN - Allocation Report - INTERNAL 72RE - 04 - OECTA" xfId="1383"/>
    <cellStyle name="_200708 Interim Actual V3_2009-10 Base Forecast_2012-07-25 - 2012-13 GSN - Allocation Report - INTERNAL 72RE - 04 - OECTA v2" xfId="1384"/>
    <cellStyle name="_200708 Interim Actual V3_2009-10 Base Forecast_4 Yr Outlook 2012-13 GSN - Master File v2" xfId="1385"/>
    <cellStyle name="_200708 Interim Actual V3_2009-10 Base Forecast_4 Yr Outlook 2012-13 GSN - Master File v2 2" xfId="1386"/>
    <cellStyle name="_200708 Interim Actual V3_2009-10 Base Forecast_APPROVED" xfId="1387"/>
    <cellStyle name="_200708 Interim Actual V3_2009-10 Base Forecast_APPROVEDTEST" xfId="1388"/>
    <cellStyle name="_200708 Interim Actual V3_2009-10 Base Forecast_BASE" xfId="1389"/>
    <cellStyle name="_200708 Interim Actual V3_2009-10 Base Forecast_BBB" xfId="1390"/>
    <cellStyle name="_200708 Interim Actual V3_2009-10 Base Forecast_BBB Report" xfId="1391"/>
    <cellStyle name="_200708 Interim Actual V3_2009-10 Base Forecast_Book5" xfId="1392"/>
    <cellStyle name="_200708 Interim Actual V3_2009-10 Base Forecast_Copy of 4 Yr Outlook 2011-12 GSN - Master File v11" xfId="1393"/>
    <cellStyle name="_200708 Interim Actual V3_2009-10 Base Forecast_Copy of 4 Yr Outlook 2011-12 GSN - Master File v11 2" xfId="1394"/>
    <cellStyle name="_200708 Interim Actual V3_2009-10 Base Forecast_ENH" xfId="1395"/>
    <cellStyle name="_200708 Interim Actual V3_2009-10 Base Forecast_G48CS25 Df" xfId="1396"/>
    <cellStyle name="_200708 Interim Actual V3_2009-10 Base Forecast_HNA" xfId="1397"/>
    <cellStyle name="_200708 Interim Actual V3_2009-10 Base Forecast_HoldHarmless" xfId="1398"/>
    <cellStyle name="_200708 Interim Actual V3_2009-10 Base Forecast_Reconcile Base" xfId="1399"/>
    <cellStyle name="_200708 Interim Actual V3_2009-10 Base Forecast_RECONCILIATION" xfId="1400"/>
    <cellStyle name="_200708 Interim Actual V3_2009-10 Base Forecast_SAF Df" xfId="1401"/>
    <cellStyle name="_200708 Interim Actual V3_2009-10 Base Forecast_Sheet1" xfId="1402"/>
    <cellStyle name="_200708 Interim Actual V3_2009-10 Base Forecast_SUMMARY" xfId="1403"/>
    <cellStyle name="_200708 Interim Actual V3_2009-10 Base Forecast_Unallocated" xfId="1404"/>
    <cellStyle name="_200708 Interim Actual V3_2009-10 Base Forecast_Unallocated 2" xfId="1405"/>
    <cellStyle name="_200708 Interim Actual V3_2009-10 Base Forecast_Unallocated_1" xfId="1406"/>
    <cellStyle name="_200708 Interim Actual V3_2009-10 Base Forecast_Unallocated_ENH" xfId="1407"/>
    <cellStyle name="_200708 Interim Actual V3_200910 RBP - April 8, 2009 -Budget Signoff + MEI Capital + Post Budget Adjustment for Community Use of School" xfId="1408"/>
    <cellStyle name="_200708 Interim Actual V3_200910 RBP - Feb 17 2009" xfId="1409"/>
    <cellStyle name="_200708 Interim Actual V3_200910 RBP - Feb 3 2009" xfId="1410"/>
    <cellStyle name="_200708 Interim Actual V3_200910 RBP - Feb 4 2009" xfId="1411"/>
    <cellStyle name="_200708 Interim Actual V3_200910 RBP - Feb 9 2009" xfId="1412"/>
    <cellStyle name="_200708 Interim Actual V3_200910 RBP - January 27th for Andrew S" xfId="1413"/>
    <cellStyle name="_200708 Interim Actual V3_200910 RBP - January 30th" xfId="1414"/>
    <cellStyle name="_200708 Interim Actual V3_200910 RBP - March 12, 2009 - without updating the SBOG and EPO" xfId="1415"/>
    <cellStyle name="_200708 Interim Actual V3_200910 RBP - March 13, 2009 - without updating the SBOG and EPO including MEI capital" xfId="1416"/>
    <cellStyle name="_200708 Interim Actual V3_200910 RBP - March 27, 2009 - without updating the SBOG and EPO including MEI capital" xfId="1417"/>
    <cellStyle name="_200708 Interim Actual V3_2010-(01)Jan-18 - 2010-11 GSN - Allocation Report - Base Forecast - RevEsts 68 Brds" xfId="1418"/>
    <cellStyle name="_200708 Interim Actual V3_2010-(01)Jan-20 - 2009-10 GSN - Allocation Report - Revised Estimates G48 For 2010-11 Base Forecast" xfId="1419"/>
    <cellStyle name="_200708 Interim Actual V3_2010-(01)Jan-28 - 2010-11 GSN - Allocation Report - Base Forecast - RevEsts 68 Brds v2" xfId="1420"/>
    <cellStyle name="_200708 Interim Actual V3_2010-(02)Feb-01 - 2009-10 GSN - Allocation Report - Revised Estimates G48 For 2010-11 Base Forecast" xfId="1421"/>
    <cellStyle name="_200708 Interim Actual V3_2010-(02)Feb-01 - 2010-11 GSN - Allocation Report - Base Forecast - RevEsts 68 Brds v2" xfId="1422"/>
    <cellStyle name="_200708 Interim Actual V3_2010-(02)Feb-04 - 2010-11 GSN - Allocation Report - Enhancements - RevEsts 68 Brds v2" xfId="1423"/>
    <cellStyle name="_200708 Interim Actual V3_2010-(02)Feb-05 - 2010-11 GSN - Allocation Report - Base Forecast - RevEsts 68 Brds v2" xfId="1424"/>
    <cellStyle name="_200708 Interim Actual V3_2010-(02)Feb-11 - 2010-11 GSN - Allocation Report - Enhancements v2 - RevEsts 68 Brds" xfId="1425"/>
    <cellStyle name="_200708 Interim Actual V3_2010-(02)Feb-22 - 2010-11 GSN - Allocation Report - Base Forecast - RevEsts 71 Brds FINAL" xfId="1426"/>
    <cellStyle name="_200708 Interim Actual V3_2010-(02)Feb-22 - 2010-11 GSN - Allocation Report - Enhancements - RevEsts 71 Brds" xfId="1427"/>
    <cellStyle name="_200708 Interim Actual V3_2010-(02)Feb-24 - 2010-11 GSN - Allocation Report - Base Forecast - RevEsts 72 Brds FINAL" xfId="1428"/>
    <cellStyle name="_200708 Interim Actual V3_2010-(02)Feb-25 - 2010-11 GSN - Allocation Report - Enhancements - RevEsts 72 Brds FINAL" xfId="1429"/>
    <cellStyle name="_200708 Interim Actual V3_2010-(03)Mar-01 - 2010-11 Base Forecast Reconciliation with Alloc Report" xfId="1430"/>
    <cellStyle name="_200708 Interim Actual V3_2010-(03)Mar-01 - 2010-11 GSN - Allocation Report - Enhancements - RevEsts 72 Brds FINAL" xfId="1431"/>
    <cellStyle name="_200708 Interim Actual V3_2010-(03)Mar-02 - 2010-11 GSN - Allocation Report - Enhancements - RevEsts 72 Brds FINAL HNA UPDATE" xfId="1432"/>
    <cellStyle name="_200708 Interim Actual V3_2010-(03)Mar-02 - 2010-11 GSN - Allocation Report - Enhancements - RevEsts 72 Brds FINAL HNA UPDATE v2" xfId="1433"/>
    <cellStyle name="_200708 Interim Actual V3_2010-(03)Mar-04 - 2010-11 GSN - Allocation Report - Enhancements - RevEsts 72 Brds FINAL SIP Update" xfId="1434"/>
    <cellStyle name="_200708 Interim Actual V3_2010-(03)Mar-08 - 2010-11 GSN - Allocation Report - Enhancements - RevEsts 72 Brds FINAL NTIP Update" xfId="1435"/>
    <cellStyle name="_200708 Interim Actual V3_2010-(03)Mar-18 - 2010-11 GSN - Allocation Report - Enhancements - RevEsts 72 Brds FINAL TopUp &amp; SSL Update" xfId="1436"/>
    <cellStyle name="_200708 Interim Actual V3_2010-(03)Mar-18 - 2010-11 GSN - Allocation Report - Enhancements - RevEsts 72 Brds FINAL TopUp Update" xfId="1437"/>
    <cellStyle name="_200708 Interim Actual V3_2010-(03)Mar-24 - 2010-11 GSN - Allocation Report - All Runs FINAL GSN" xfId="1438"/>
    <cellStyle name="_200708 Interim Actual V3_2010-(06)Jun-22 - 2011-12 GSN - Allocation Report - In Development" xfId="1439"/>
    <cellStyle name="_200708 Interim Actual V3_2010-(07)Jul-14 - 2011-12 GSN - Allocation Report - In Development" xfId="1440"/>
    <cellStyle name="_200708 Interim Actual V3_2010-(07)Jul-23 - 2010-11 GSN - Allocation Report - 2010-11 Enhancements for 2011-12 Base Forecast" xfId="1441"/>
    <cellStyle name="_200708 Interim Actual V3_2010-(08)Aug-30 - 2011-12 GSN - Allocation Report - for Presentation" xfId="1442"/>
    <cellStyle name="_200708 Interim Actual V3_2010-(08)Aug-31 - 2011-12 GSN - Allocation Report - Base Forecast 69 Estimates" xfId="1443"/>
    <cellStyle name="_200708 Interim Actual V3_2010-(09)Sep-02 - 2011-12 GSN - Allocation Report - Base Forecast 69 Estimates - 1% Scenario" xfId="1444"/>
    <cellStyle name="_200708 Interim Actual V3_2010-(09)Sep-02 - 2011-12 GSN - Allocation Report - Base Forecast 69 Estimates - Secondary Class Size" xfId="1445"/>
    <cellStyle name="_200708 Interim Actual V3_2010-(09)Sep-07 - 2011-12 GSN - Allocation Report - Base Forecast 72 Estimates - Benefits Rollback" xfId="1446"/>
    <cellStyle name="_200708 Interim Actual V3_2010-(09)Sep-08 - 2011-12 GSN - Allocation Report - Base Forecast 72 Estimates - Salary Matrix" xfId="1447"/>
    <cellStyle name="_200708 Interim Actual V3_2010-(10)Oct-01 - 2011-12 GSN - Allocation Report - Base Forecast 72 Estimates - LF3 1% ALL" xfId="1448"/>
    <cellStyle name="_200708 Interim Actual V3_2010-(11)Nov-16 - 2011-12 GSN - Allocation Report - Base Forecast 72 Estimates - 2% School Ops" xfId="1449"/>
    <cellStyle name="_200708 Interim Actual V3_2010-(11)Nov-29 - 2011-12 GSN - Allocation Report - OMERS" xfId="1450"/>
    <cellStyle name="_200708 Interim Actual V3_2010-(12)Dec-10 - 2011-12 GSN - Allocation Report - Base Forecast Reconciliation" xfId="1451"/>
    <cellStyle name="_200708 Interim Actual V3_2010-11 GSN - SEG" xfId="1452"/>
    <cellStyle name="_200708 Interim Actual V3_2011-(01)Jan-17 - 2011-12 GSN - Allocation Report - Base Forecast Reconciliation" xfId="1453"/>
    <cellStyle name="_200708 Interim Actual V3_2011-(01)Jan-19 - 2011-12 GSN - Allocation Report - Base Forecast Reconciliation" xfId="1454"/>
    <cellStyle name="_200708 Interim Actual V3_2011-(01)Jan-21 - 2011-12 GSN - Allocation Report - Base Forecast Reconciliation RECOVERED" xfId="1455"/>
    <cellStyle name="_200708 Interim Actual V3_2011-(01)Jan-23 - 2011-12 GSN - Allocation Report - Base Forecast Reconciliation RECOVERED" xfId="1456"/>
    <cellStyle name="_200708 Interim Actual V3_2011-(01)Jan-23 - 2011-12 GSN - Allocation Report - Enhancements" xfId="1457"/>
    <cellStyle name="_200708 Interim Actual V3_2011-(01)Jan-25 - 2011-12 GSN - Allocation Report - Enhancements" xfId="1458"/>
    <cellStyle name="_200708 Interim Actual V3_2011-(01)Jan-25 - 2011-12 GSN - Allocation Report - Enhancements v2" xfId="1459"/>
    <cellStyle name="_200708 Interim Actual V3_2011-(01)Jan-26 - 2011-12 GSN - Allocation Report - Enhancements - Update SpecEd" xfId="1460"/>
    <cellStyle name="_200708 Interim Actual V3_2011-(01)Jan-27 - 2011-12 GSN - Allocation Report - Base Forecast Reconciliation - Update DSA Phase-Out" xfId="1461"/>
    <cellStyle name="_200708 Interim Actual V3_2011-(01)Jan-27 - 2011-12 GSN - Allocation Report - Impact of Internal Forecast" xfId="1462"/>
    <cellStyle name="_200708 Interim Actual V3_2011-(01)Jan-27 - 2011-12 GSN - Summary of Spec Ed Funding - EFB vs SEPPB" xfId="1463"/>
    <cellStyle name="_200708 Interim Actual V3_2011-(01)Jan-28 - 2011-12 GSN - Allocation Report - Enhancements - Update SpecEd v2" xfId="1464"/>
    <cellStyle name="_200708 Interim Actual V3_2011-(02)Feb-01- 2011-12 GSN - Special Education Funding - Locked Base Forecast + Approvals - VALUED" xfId="1465"/>
    <cellStyle name="_200708 Interim Actual V3_2011-(02)Feb-14 - 2011-12 GSN Allocation Report VALUED - SSDemo Update" xfId="1466"/>
    <cellStyle name="_200708 Interim Actual V3_2011-(02)Feb-18 - 2011-12 GSN - Allocation Report - Enhancements - Utilities" xfId="1467"/>
    <cellStyle name="_200708 Interim Actual V3_2011-(02)Feb-18 - 2011-12 GSN - Allocation Report - Enhancements 2" xfId="1468"/>
    <cellStyle name="_200708 Interim Actual V3_2011-(02)Feb-22 - 2011-12 GSN - Allocation Report - Enhancements 2" xfId="1469"/>
    <cellStyle name="_200708 Interim Actual V3_2011-(02)Feb-24 - 2011-12 GSN - Allocation Report - Enhancements - Update CapInterest" xfId="1470"/>
    <cellStyle name="_200708 Interim Actual V3_2011-(02)Feb-24 - 2011-12 GSN - Allocation Report - Enhancements 2 - Update CapInterest" xfId="1471"/>
    <cellStyle name="_200708 Interim Actual V3_2011-(03)Mar-10 - 2011-12 GSN - Allocation Report - Base Forecast Reconciliation - Update 72RE" xfId="1472"/>
    <cellStyle name="_200708 Interim Actual V3_2011-(03)Mar-14 - 2011-12 GSN - Allocation Report - Enhancements - Update 72REt" xfId="1473"/>
    <cellStyle name="_200708 Interim Actual V3_2011-(03)Mar-15 - 2011-12 GSN - Allocation Report - Enhancements 2 - Update 72RE" xfId="1474"/>
    <cellStyle name="_200708 Interim Actual V3_2011-(03)Mar-23- 2011-12 GSN - Special Education Funding - Updated to 72 RE" xfId="1475"/>
    <cellStyle name="_200708 Interim Actual V3_2011-(03)Mar-24 - 2011-12 GSN - Allocation Report - Enhancements - Update RECAPP" xfId="1476"/>
    <cellStyle name="_200708 Interim Actual V3_2011-(05)May-20 - 2010-11 GSN - Allocation Report - 2010-11 Enhancements for 2011-12 Base Forecast" xfId="1477"/>
    <cellStyle name="_200708 Interim Actual V3_2011-(05)May-20 - 2010-11 GSN - Allocation Report - 2010-11 Enhancements for 2011-12 Base Forecast (version 1)" xfId="1478"/>
    <cellStyle name="_200708 Interim Actual V3_2011-(06)Jun-10 - 2012-13 GSN - Allocation Report - Test" xfId="1479"/>
    <cellStyle name="_200708 Interim Actual V3_2011-(06)June-14 - 2010-11 GSN - Allocation Report - 2010-11 Enhancements for 2011-12 Base Forecast" xfId="1480"/>
    <cellStyle name="_200708 Interim Actual V3_2011-(09)Sep-23 - 2011-12 GSN - Allocation Report - Enhancements - Update RECAPP" xfId="1481"/>
    <cellStyle name="_200708 Interim Actual V3_2011-(11)Nov-23 - 2011-12 GSN - Allocation Report - 2012-13 Base" xfId="1482"/>
    <cellStyle name="_200708 Interim Actual V3_2012-(01)Jan-17 - 2011-12 GSN - Allocation Report - 2012-13 Projected Base" xfId="1483"/>
    <cellStyle name="_200708 Interim Actual V3_2012-01-16 - 2012-13 GSN - Allocation Report - Base Forecast Reconciliation" xfId="1484"/>
    <cellStyle name="_200708 Interim Actual V3_4 Yr Outlook 2010-11 GSN - Master File v15 (for TB Sub) (2) (2) (2)" xfId="1485"/>
    <cellStyle name="_200708 Interim Actual V3_4 Yr Outlook 2010-11 GSN - Master File v15 (for TB Sub) (2) (2) (2) 2" xfId="1486"/>
    <cellStyle name="_200708 Interim Actual V3_4 Yr Outlook 2012-13 GSN - Master File v2" xfId="1487"/>
    <cellStyle name="_200708 Interim Actual V3_4 Yr Outlook 2012-13 GSN - Master File v2 2" xfId="1488"/>
    <cellStyle name="_200708 Interim Actual V3_BASE" xfId="1489"/>
    <cellStyle name="_200708 Interim Actual V3_BBB" xfId="1490"/>
    <cellStyle name="_200708 Interim Actual V3_BBB Report" xfId="1491"/>
    <cellStyle name="_200708 Interim Actual V3_Book1" xfId="1492"/>
    <cellStyle name="_200708 Interim Actual V3_Briefing Notes" xfId="1493"/>
    <cellStyle name="_200708 Interim Actual V3_Budget Template (Coloured Sheet) -Dec 17" xfId="1494"/>
    <cellStyle name="_200708 Interim Actual V3_Budget Template (Coloured Sheet) -Dec 17_Briefing Notes" xfId="1495"/>
    <cellStyle name="_200708 Interim Actual V3_Copy of 4 Yr Outlook 2011-12 GSN - Master File v11" xfId="1496"/>
    <cellStyle name="_200708 Interim Actual V3_Copy of 4 Yr Outlook 2011-12 GSN - Master File v11 2" xfId="1497"/>
    <cellStyle name="_200708 Interim Actual V3_ENH" xfId="1498"/>
    <cellStyle name="_200708 Interim Actual V3_LF2 REV" xfId="1499"/>
    <cellStyle name="_200708 Interim Actual V3_LF2 REV 2" xfId="1500"/>
    <cellStyle name="_200708 Interim Actual V3_LF2 REV_2010-(07)Jul-23 - 2010-11 GSN - Allocation Report - 2010-11 Enhancements for 2011-12 Base Forecast" xfId="1501"/>
    <cellStyle name="_200708 Interim Actual V3_LF2 REV_2010-(07)Jul-23 - 2010-11 GSN - Allocation Report - 2010-11 Enhancements for 2011-12 Base Forecast 2" xfId="1502"/>
    <cellStyle name="_200708 Interim Actual V3_LF2 REV_2010-(07)Jul-23 - 2010-11 GSN - Allocation Report - 2010-11 Enhancements for 2011-12 Base Forecast_2011-(01)Jan-21 - 2011-12 GSN - Allocation Report - Base Forecast Reconciliation RECOVERED" xfId="1503"/>
    <cellStyle name="_200708 Interim Actual V3_LF2 REV_2010-(07)Jul-23 - 2010-11 GSN - Allocation Report - 2010-11 Enhancements for 2011-12 Base Forecast_2011-(01)Jan-23 - 2011-12 GSN - Allocation Report - Base Forecast Reconciliation RECOVERED" xfId="1504"/>
    <cellStyle name="_200708 Interim Actual V3_LF2 REV_2010-(07)Jul-23 - 2010-11 GSN - Allocation Report - 2010-11 Enhancements for 2011-12 Base Forecast_2011-(01)Jan-23 - 2011-12 GSN - Allocation Report - Enhancements" xfId="1505"/>
    <cellStyle name="_200708 Interim Actual V3_LF2 REV_2010-(07)Jul-23 - 2010-11 GSN - Allocation Report - 2010-11 Enhancements for 2011-12 Base Forecast_2011-(01)Jan-25 - 2011-12 GSN - Allocation Report - Enhancements" xfId="1506"/>
    <cellStyle name="_200708 Interim Actual V3_LF2 REV_2010-(07)Jul-23 - 2010-11 GSN - Allocation Report - 2010-11 Enhancements for 2011-12 Base Forecast_2011-(01)Jan-25 - 2011-12 GSN - Allocation Report - Enhancements v2" xfId="1507"/>
    <cellStyle name="_200708 Interim Actual V3_LF2 REV_2010-(07)Jul-23 - 2010-11 GSN - Allocation Report - 2010-11 Enhancements for 2011-12 Base Forecast_2011-(01)Jan-26 - 2011-12 GSN - Allocation Report - Enhancements - Update SpecEd" xfId="1508"/>
    <cellStyle name="_200708 Interim Actual V3_LF2 REV_2010-(07)Jul-23 - 2010-11 GSN - Allocation Report - 2010-11 Enhancements for 2011-12 Base Forecast_2011-(01)Jan-27 - 2011-12 GSN - Allocation Report - Base Forecast Reconciliation - Update DSA Phase-Out" xfId="1509"/>
    <cellStyle name="_200708 Interim Actual V3_LF2 REV_2010-(07)Jul-23 - 2010-11 GSN - Allocation Report - 2010-11 Enhancements for 2011-12 Base Forecast_2011-(01)Jan-27 - 2011-12 GSN - Allocation Report - Impact of Internal Forecast" xfId="1510"/>
    <cellStyle name="_200708 Interim Actual V3_LF2 REV_2010-(07)Jul-23 - 2010-11 GSN - Allocation Report - 2010-11 Enhancements for 2011-12 Base Forecast_2011-(01)Jan-28 - 2011-12 GSN - Allocation Report - Enhancements - Update SpecEd v2" xfId="1511"/>
    <cellStyle name="_200708 Interim Actual V3_LF2 REV_2010-(07)Jul-23 - 2010-11 GSN - Allocation Report - 2010-11 Enhancements for 2011-12 Base Forecast_2011-(02)Feb-14 - 2011-12 GSN Allocation Report VALUED - SSDemo Update" xfId="1512"/>
    <cellStyle name="_200708 Interim Actual V3_LF2 REV_2010-(07)Jul-23 - 2010-11 GSN - Allocation Report - 2010-11 Enhancements for 2011-12 Base Forecast_2011-(02)Feb-18 - 2011-12 GSN - Allocation Report - Enhancements - Utilities" xfId="1513"/>
    <cellStyle name="_200708 Interim Actual V3_LF2 REV_2010-(07)Jul-23 - 2010-11 GSN - Allocation Report - 2010-11 Enhancements for 2011-12 Base Forecast_2011-(02)Feb-18 - 2011-12 GSN - Allocation Report - Enhancements 2" xfId="1514"/>
    <cellStyle name="_200708 Interim Actual V3_LF2 REV_2010-(07)Jul-23 - 2010-11 GSN - Allocation Report - 2010-11 Enhancements for 2011-12 Base Forecast_2011-(02)Feb-22 - 2011-12 GSN - Allocation Report - Enhancements 2" xfId="1515"/>
    <cellStyle name="_200708 Interim Actual V3_LF2 REV_2010-(07)Jul-23 - 2010-11 GSN - Allocation Report - 2010-11 Enhancements for 2011-12 Base Forecast_2011-(02)Feb-24 - 2011-12 GSN - Allocation Report - Enhancements - Update CapInterest" xfId="1516"/>
    <cellStyle name="_200708 Interim Actual V3_LF2 REV_2010-(07)Jul-23 - 2010-11 GSN - Allocation Report - 2010-11 Enhancements for 2011-12 Base Forecast_2011-(02)Feb-24 - 2011-12 GSN - Allocation Report - Enhancements 2 - Update CapInterest" xfId="1517"/>
    <cellStyle name="_200708 Interim Actual V3_LF2 REV_2010-(07)Jul-23 - 2010-11 GSN - Allocation Report - 2010-11 Enhancements for 2011-12 Base Forecast_2011-(03)Mar-10 - 2011-12 GSN - Allocation Report - Base Forecast Reconciliation - Update 72RE" xfId="1518"/>
    <cellStyle name="_200708 Interim Actual V3_LF2 REV_2010-(07)Jul-23 - 2010-11 GSN - Allocation Report - 2010-11 Enhancements for 2011-12 Base Forecast_2011-(03)Mar-14 - 2011-12 GSN - Allocation Report - Enhancements - Update 72REt" xfId="1519"/>
    <cellStyle name="_200708 Interim Actual V3_LF2 REV_2010-(07)Jul-23 - 2010-11 GSN - Allocation Report - 2010-11 Enhancements for 2011-12 Base Forecast_2011-(03)Mar-15 - 2011-12 GSN - Allocation Report - Enhancements 2 - Update 72RE" xfId="1520"/>
    <cellStyle name="_200708 Interim Actual V3_LF2 REV_2010-(07)Jul-23 - 2010-11 GSN - Allocation Report - 2010-11 Enhancements for 2011-12 Base Forecast_2011-(03)Mar-24 - 2011-12 GSN - Allocation Report - Enhancements - Update RECAPP" xfId="1521"/>
    <cellStyle name="_200708 Interim Actual V3_LF2 REV_2010-(07)Jul-23 - 2010-11 GSN - Allocation Report - 2010-11 Enhancements for 2011-12 Base Forecast_2011-(06)Jun-10 - 2012-13 GSN - Allocation Report - Test" xfId="1522"/>
    <cellStyle name="_200708 Interim Actual V3_LF2 REV_2010-(07)Jul-23 - 2010-11 GSN - Allocation Report - 2010-11 Enhancements for 2011-12 Base Forecast_2011-(09)Sep-23 - 2011-12 GSN - Allocation Report - Enhancements - Update RECAPP" xfId="1523"/>
    <cellStyle name="_200708 Interim Actual V3_LF2 REV_2010-(07)Jul-23 - 2010-11 GSN - Allocation Report - 2010-11 Enhancements for 2011-12 Base Forecast_2011-(11)Nov-23 - 2011-12 GSN - Allocation Report - 2012-13 Base" xfId="1524"/>
    <cellStyle name="_200708 Interim Actual V3_LF2 REV_2010-(07)Jul-23 - 2010-11 GSN - Allocation Report - 2010-11 Enhancements for 2011-12 Base Forecast_2011-(12)Dec-19 - 2011-12 GSN - Allocation Report - 2012-13 Base with PDT" xfId="1525"/>
    <cellStyle name="_200708 Interim Actual V3_LF2 REV_2010-(07)Jul-23 - 2010-11 GSN - Allocation Report - 2010-11 Enhancements for 2011-12 Base Forecast_2012-(01)Jan-17 - 2011-12 GSN - Allocation Report - 2012-13 Projected Base" xfId="1526"/>
    <cellStyle name="_200708 Interim Actual V3_LF2 REV_2010-(07)Jul-23 - 2010-11 GSN - Allocation Report - 2010-11 Enhancements for 2011-12 Base Forecast_2012-01-16 - 2012-13 GSN - Allocation Report - Base Forecast Reconciliation" xfId="1527"/>
    <cellStyle name="_200708 Interim Actual V3_LF2 REV_2010-(07)Jul-23 - 2010-11 GSN - Allocation Report - 2010-11 Enhancements for 2011-12 Base Forecast_2012-01-26 - 2012-13 GSN - Allocation Report - Base + Approved - 71RE" xfId="1528"/>
    <cellStyle name="_200708 Interim Actual V3_LF2 REV_2010-(07)Jul-23 - 2010-11 GSN - Allocation Report - 2010-11 Enhancements for 2011-12 Base Forecast_2012-01-27 - 2012-13 GSN - Allocation Report - Base + Approved + New - 71RE" xfId="1529"/>
    <cellStyle name="_200708 Interim Actual V3_LF2 REV_2010-(07)Jul-23 - 2010-11 GSN - Allocation Report - 2010-11 Enhancements for 2011-12 Base Forecast_2012-01-31 - 2012-13 GSN - Allocation Report - Base + Approved - 71RE FNMI Update" xfId="1530"/>
    <cellStyle name="_200708 Interim Actual V3_LF2 REV_2010-(07)Jul-23 - 2010-11 GSN - Allocation Report - 2010-11 Enhancements for 2011-12 Base Forecast_2012-01-31 - 2012-13 GSN - Allocation Report - Base + Approved + New - 71RE" xfId="1531"/>
    <cellStyle name="_200708 Interim Actual V3_LF2 REV_2010-(07)Jul-23 - 2010-11 GSN - Allocation Report - 2010-11 Enhancements for 2011-12 Base Forecast_2012-02-01 - 2012-13 GSN - Allocation Report - Base Forecast Reconciliation - 71RE Update SpecEd &amp; Trans" xfId="1532"/>
    <cellStyle name="_200708 Interim Actual V3_LF2 REV_2010-(07)Jul-23 - 2010-11 GSN - Allocation Report - 2010-11 Enhancements for 2011-12 Base Forecast_2012-02-02 - 2012-13 GSN - Allocation Report - Base + Approved - 71RE Update SpecEd &amp; Trans" xfId="1533"/>
    <cellStyle name="_200708 Interim Actual V3_LF2 REV_2010-(07)Jul-23 - 2010-11 GSN - Allocation Report - 2010-11 Enhancements for 2011-12 Base Forecast_2012-02-02 - 2012-13 GSN - Allocation Report - Base + Approved + New - 71RE Update CapInt" xfId="1534"/>
    <cellStyle name="_200708 Interim Actual V3_LF2 REV_2010-(07)Jul-23 - 2010-11 GSN - Allocation Report - 2010-11 Enhancements for 2011-12 Base Forecast_2012-02-03 - 2012-13 GSN - Allocation Report - Base + Approved + New - 71RE Update SS Savings" xfId="1535"/>
    <cellStyle name="_200708 Interim Actual V3_LF2 REV_2010-(07)Jul-23 - 2010-11 GSN - Allocation Report - 2010-11 Enhancements for 2011-12 Base Forecast_2012-02-06 - 2012-13 GSN - Allocation Report - Base Forecast Reconciliation - 71RE EXTERNAL" xfId="1536"/>
    <cellStyle name="_200708 Interim Actual V3_LF2 REV_2010-(07)Jul-23 - 2010-11 GSN - Allocation Report - 2010-11 Enhancements for 2011-12 Base Forecast_2012-02-07- 2012-13 GSN - Allocation Report - Base + Approved + New - 71RE" xfId="1537"/>
    <cellStyle name="_200708 Interim Actual V3_LF2 REV_2010-(07)Jul-23 - 2010-11 GSN - Allocation Report - 2010-11 Enhancements for 2011-12 Base Forecast_2012-02-10- 2012-13 GSN - Allocation Report - Base + Approved + New - 71RE EXTERNAL" xfId="1538"/>
    <cellStyle name="_200708 Interim Actual V3_LF2 REV_2010-(07)Jul-23 - 2010-11 GSN - Allocation Report - 2010-11 Enhancements for 2011-12 Base Forecast_2012-02-15- 2012-13 GSN - Allocation Report - Base + Approved + New - 71RE EXTERNAL" xfId="1539"/>
    <cellStyle name="_200708 Interim Actual V3_LF2 REV_2010-(07)Jul-23 - 2010-11 GSN - Allocation Report - 2010-11 Enhancements for 2011-12 Base Forecast_2012-02-17- 2012-13 GSN - Allocation Report - Base + Approved + New - 71RE EXTERNAL HNA-Prediction" xfId="1540"/>
    <cellStyle name="_200708 Interim Actual V3_LF2 REV_2010-(07)Jul-23 - 2010-11 GSN - Allocation Report - 2010-11 Enhancements for 2011-12 Base Forecast_2012-02-21- 2012-13 GSN - Allocation Report - Base + Approved + New - 71RE EXTERNAL Non-Union Savings" xfId="1541"/>
    <cellStyle name="_200708 Interim Actual V3_LF2 REV_2010-(07)Jul-23 - 2010-11 GSN - Allocation Report - 2010-11 Enhancements for 2011-12 Base Forecast_2012-02-22 - 2012-13 GSN - Allocation Report - Base + Approved + New - 71RE EXTERNAL ESL-CUS" xfId="1542"/>
    <cellStyle name="_200708 Interim Actual V3_LF2 REV_2010-(07)Jul-23 - 2010-11 GSN - Allocation Report - 2010-11 Enhancements for 2011-12 Base Forecast_2012-02-23 - 2012-13 GSN - Allocation Report - EXTERNAL 71RE - 3 - Base + Approved + New" xfId="1543"/>
    <cellStyle name="_200708 Interim Actual V3_LF2 REV_2010-(07)Jul-23 - 2010-11 GSN - Allocation Report - 2010-11 Enhancements for 2011-12 Base Forecast_2012-03-02 - 2012-13 GSN - Allocation Report - EXTERNAL 72RE - 1 - Base Forecast Reconciliation" xfId="1544"/>
    <cellStyle name="_200708 Interim Actual V3_LF2 REV_2010-(07)Jul-23 - 2010-11 GSN - Allocation Report - 2010-11 Enhancements for 2011-12 Base Forecast_2012-03-16 - 2012-13 GSN - Allocation Report - EXTERNAL 72RE - 3 - Base + Approved + New" xfId="1545"/>
    <cellStyle name="_200708 Interim Actual V3_LF2 REV_2010-(07)Jul-23 - 2010-11 GSN - Allocation Report - 2010-11 Enhancements for 2011-12 Base Forecast_2012-03-29 - 2012-13 GSN - Allocation Report - EXTERNAL 72RE - French 1%" xfId="1546"/>
    <cellStyle name="_200708 Interim Actual V3_LF2 REV_2010-(07)Jul-23 - 2010-11 GSN - Allocation Report - 2010-11 Enhancements for 2011-12 Base Forecast_2012-04-03 - 2012-13 GSN - Allocation Report - EXTERNAL 72RE - 1% Teacher Salary" xfId="1547"/>
    <cellStyle name="_200708 Interim Actual V3_LF2 REV_2010-(07)Jul-23 - 2010-11 GSN - Allocation Report - 2010-11 Enhancements for 2011-12 Base Forecast_2012-04-03 - 2012-13 GSN - Allocation Report - EXTERNAL 72RE - Benefits Multi-Year" xfId="1548"/>
    <cellStyle name="_200708 Interim Actual V3_LF2 REV_2010-(07)Jul-23 - 2010-11 GSN - Allocation Report - 2010-11 Enhancements for 2011-12 Base Forecast_2012-05-04 - 2012-13 GSN - Allocation Report - EXTERNAL 72RE - 02B - Base + Approved + New" xfId="1549"/>
    <cellStyle name="_200708 Interim Actual V3_LF2 REV_2010-(07)Jul-23 - 2010-11 GSN - Allocation Report - 2010-11 Enhancements for 2011-12 Base Forecast_2012-05-16 - 2012-13 GSN - Allocation Report - INTERNAL 72RE - 02B - Base + Approved + New" xfId="1550"/>
    <cellStyle name="_200708 Interim Actual V3_LF2 REV_2010-(07)Jul-23 - 2010-11 GSN - Allocation Report - 2010-11 Enhancements for 2011-12 Base Forecast_2012-06-15 - 2012-13 GSN - Allocation Report - EXTERNAL 72RE - 03B - Final GSN Starting Point" xfId="1551"/>
    <cellStyle name="_200708 Interim Actual V3_LF2 REV_2010-(07)Jul-23 - 2010-11 GSN - Allocation Report - 2010-11 Enhancements for 2011-12 Base Forecast_2012-06-15 - 2012-13 GSN - Allocation Report - INTERNAL 72RE - 03B - Final GSN Starting Point" xfId="1552"/>
    <cellStyle name="_200708 Interim Actual V3_LF2 REV_2010-(07)Jul-23 - 2010-11 GSN - Allocation Report - 2010-11 Enhancements for 2011-12 Base Forecast_2012-07-24 - 2012-13 GSN - Allocation Report - INTERNAL 72RE - 04 - OECTA" xfId="1553"/>
    <cellStyle name="_200708 Interim Actual V3_LF2 REV_2010-(07)Jul-23 - 2010-11 GSN - Allocation Report - 2010-11 Enhancements for 2011-12 Base Forecast_2012-07-25 - 2012-13 GSN - Allocation Report - INTERNAL 72RE - 04 - OECTA v2" xfId="1554"/>
    <cellStyle name="_200708 Interim Actual V3_LF2 REV_2010-(07)Jul-23 - 2010-11 GSN - Allocation Report - 2010-11 Enhancements for 2011-12 Base Forecast_APPROVED" xfId="1555"/>
    <cellStyle name="_200708 Interim Actual V3_LF2 REV_2010-(07)Jul-23 - 2010-11 GSN - Allocation Report - 2010-11 Enhancements for 2011-12 Base Forecast_APPROVEDTEST" xfId="1556"/>
    <cellStyle name="_200708 Interim Actual V3_LF2 REV_2010-(07)Jul-23 - 2010-11 GSN - Allocation Report - 2010-11 Enhancements for 2011-12 Base Forecast_BASE" xfId="1557"/>
    <cellStyle name="_200708 Interim Actual V3_LF2 REV_2010-(07)Jul-23 - 2010-11 GSN - Allocation Report - 2010-11 Enhancements for 2011-12 Base Forecast_ENH" xfId="1558"/>
    <cellStyle name="_200708 Interim Actual V3_LF2 REV_2010-(07)Jul-23 - 2010-11 GSN - Allocation Report - 2010-11 Enhancements for 2011-12 Base Forecast_G48CS25 Df" xfId="1559"/>
    <cellStyle name="_200708 Interim Actual V3_LF2 REV_2010-(07)Jul-23 - 2010-11 GSN - Allocation Report - 2010-11 Enhancements for 2011-12 Base Forecast_Reconcile Base" xfId="1560"/>
    <cellStyle name="_200708 Interim Actual V3_LF2 REV_2010-(07)Jul-23 - 2010-11 GSN - Allocation Report - 2010-11 Enhancements for 2011-12 Base Forecast_RECONCILIATION" xfId="1561"/>
    <cellStyle name="_200708 Interim Actual V3_LF2 REV_2010-(07)Jul-23 - 2010-11 GSN - Allocation Report - 2010-11 Enhancements for 2011-12 Base Forecast_SAF Df" xfId="1562"/>
    <cellStyle name="_200708 Interim Actual V3_LF2 REV_2010-(07)Jul-23 - 2010-11 GSN - Allocation Report - 2010-11 Enhancements for 2011-12 Base Forecast_Sheet1" xfId="1563"/>
    <cellStyle name="_200708 Interim Actual V3_LF2 REV_2010-(07)Jul-23 - 2010-11 GSN - Allocation Report - 2010-11 Enhancements for 2011-12 Base Forecast_SUMMARY" xfId="1564"/>
    <cellStyle name="_200708 Interim Actual V3_LF2 REV_2010-(07)Jul-23 - 2010-11 GSN - Allocation Report - 2010-11 Enhancements for 2011-12 Base Forecast_Unallocated" xfId="1565"/>
    <cellStyle name="_200708 Interim Actual V3_LF2 REV_2011-(01)Jan-17 - 2011-12 GSN - Allocation Report - Base Forecast Reconciliation" xfId="1566"/>
    <cellStyle name="_200708 Interim Actual V3_LF2 REV_2011-(01)Jan-19 - 2011-12 GSN - Allocation Report - Base Forecast Reconciliation" xfId="1567"/>
    <cellStyle name="_200708 Interim Actual V3_LF2 REV_2011-(01)Jan-21 - 2011-12 GSN - Allocation Report - Base Forecast Reconciliation RECOVERED" xfId="1568"/>
    <cellStyle name="_200708 Interim Actual V3_LF2 REV_2011-(01)Jan-21 - 2011-12 GSN - Special Education Funding" xfId="1569"/>
    <cellStyle name="_200708 Interim Actual V3_LF2 REV_2011-(01)Jan-23 - 2011-12 GSN - Allocation Report - Base Forecast Reconciliation RECOVERED" xfId="1570"/>
    <cellStyle name="_200708 Interim Actual V3_LF2 REV_2011-(01)Jan-23 - 2011-12 GSN - Allocation Report - Enhancements" xfId="1571"/>
    <cellStyle name="_200708 Interim Actual V3_LF2 REV_2011-(01)Jan-25 - 2011-12 GSN - Allocation Report - Enhancements" xfId="1572"/>
    <cellStyle name="_200708 Interim Actual V3_LF2 REV_2011-(01)Jan-25 - 2011-12 GSN - Allocation Report - Enhancements v2" xfId="1573"/>
    <cellStyle name="_200708 Interim Actual V3_LF2 REV_2011-(01)Jan-26 - 2011-12 GSN - Allocation Report - Enhancements - Update SpecEd" xfId="1574"/>
    <cellStyle name="_200708 Interim Actual V3_LF2 REV_2011-(01)Jan-26 - 2011-12 GSN - Special Education Funding" xfId="1575"/>
    <cellStyle name="_200708 Interim Actual V3_LF2 REV_2011-(01)Jan-27 - 2011-12 GSN - Allocation Report - Base Forecast Reconciliation - Update DSA Phase-Out" xfId="1576"/>
    <cellStyle name="_200708 Interim Actual V3_LF2 REV_2011-(01)Jan-27 - 2011-12 GSN - Allocation Report - Impact of Internal Forecast" xfId="1577"/>
    <cellStyle name="_200708 Interim Actual V3_LF2 REV_2011-(01)Jan-27 - 2011-12 GSN - Summary of Spec Ed Funding - EFB vs SEPPB" xfId="1578"/>
    <cellStyle name="_200708 Interim Actual V3_LF2 REV_2011-(01)Jan-28 - 2011-12 GSN - Allocation Report - Enhancements - Update SpecEd v2" xfId="1579"/>
    <cellStyle name="_200708 Interim Actual V3_LF2 REV_2011-(02)Feb-01- 2011-12 GSN - Special Education Funding - Locked Base Forecast + Approvals - VALUED" xfId="1580"/>
    <cellStyle name="_200708 Interim Actual V3_LF2 REV_2011-(02)Feb-14 - 2011-12 GSN Allocation Report VALUED - SSDemo Update" xfId="1581"/>
    <cellStyle name="_200708 Interim Actual V3_LF2 REV_2011-(02)Feb-18 - 2011-12 GSN - Allocation Report - Enhancements - Utilities" xfId="1582"/>
    <cellStyle name="_200708 Interim Actual V3_LF2 REV_2011-(02)Feb-18 - 2011-12 GSN - Allocation Report - Enhancements 2" xfId="1583"/>
    <cellStyle name="_200708 Interim Actual V3_LF2 REV_2011-(02)Feb-22 - 2011-12 GSN - Allocation Report - Enhancements 2" xfId="1584"/>
    <cellStyle name="_200708 Interim Actual V3_LF2 REV_2011-(02)Feb-24 - 2011-12 GSN - Allocation Report - Enhancements - Update CapInterest" xfId="1585"/>
    <cellStyle name="_200708 Interim Actual V3_LF2 REV_2011-(02)Feb-24 - 2011-12 GSN - Allocation Report - Enhancements 2 - Update CapInterest" xfId="1586"/>
    <cellStyle name="_200708 Interim Actual V3_LF2 REV_2011-(03)Mar-10 - 2011-12 GSN - Allocation Report - Base Forecast Reconciliation - Update 72RE" xfId="1587"/>
    <cellStyle name="_200708 Interim Actual V3_LF2 REV_2011-(03)Mar-14 - 2011-12 GSN - Allocation Report - Enhancements - Update 72REt" xfId="1588"/>
    <cellStyle name="_200708 Interim Actual V3_LF2 REV_2011-(03)Mar-15 - 2011-12 GSN - Allocation Report - Enhancements 2 - Update 72RE" xfId="1589"/>
    <cellStyle name="_200708 Interim Actual V3_LF2 REV_2011-(03)Mar-17- 2011-12 GSN - Special Education Funding - Updated to 72 RE" xfId="1590"/>
    <cellStyle name="_200708 Interim Actual V3_LF2 REV_2011-(03)Mar-23- 2011-12 GSN - Special Education Funding - Updated to 72 RE" xfId="1591"/>
    <cellStyle name="_200708 Interim Actual V3_LF2 REV_2011-(03)Mar-24 - 2011-12 GSN - Allocation Report - Enhancements - Update RECAPP" xfId="1592"/>
    <cellStyle name="_200708 Interim Actual V3_LF2 REV_2011-(06)Jun-10 - 2012-13 GSN - Allocation Report - Test" xfId="1593"/>
    <cellStyle name="_200708 Interim Actual V3_LF2 REV_2011-(09)Sep-23 - 2011-12 GSN - Allocation Report - Enhancements - Update RECAPP" xfId="1594"/>
    <cellStyle name="_200708 Interim Actual V3_LF2 REV_2011-(11)Nov-23 - 2011-12 GSN - Allocation Report - 2012-13 Base" xfId="1595"/>
    <cellStyle name="_200708 Interim Actual V3_LF2 REV_2011-(12)Dec-19 - 2011-12 GSN - Allocation Report - 2012-13 Base with PDT" xfId="1596"/>
    <cellStyle name="_200708 Interim Actual V3_LF2 REV_2012-(01)Jan-17 - 2011-12 GSN - Allocation Report - 2012-13 Projected Base" xfId="1597"/>
    <cellStyle name="_200708 Interim Actual V3_LF2 REV_2012-01-16 - 2012-13 GSN - Allocation Report - Base Forecast Reconciliation" xfId="1598"/>
    <cellStyle name="_200708 Interim Actual V3_LF2 REV_2012-01-19- 2012-13 GSN - Special Education Funding - 70 RE" xfId="1599"/>
    <cellStyle name="_200708 Interim Actual V3_LF2 REV_2012-01-24 - 2012-13 GSN - Special Education Funding - 70 RE" xfId="1600"/>
    <cellStyle name="_200708 Interim Actual V3_LF2 REV_2012-01-26 - 2012-13 GSN - Allocation Report - Base + Approved - 71RE" xfId="1601"/>
    <cellStyle name="_200708 Interim Actual V3_LF2 REV_2012-01-27 - 2012-13 GSN - Allocation Report - Base + Approved + New - 71RE" xfId="1602"/>
    <cellStyle name="_200708 Interim Actual V3_LF2 REV_2012-01-31 - 2012-13 GSN - Allocation Report - Base + Approved - 71RE FNMI Update" xfId="1603"/>
    <cellStyle name="_200708 Interim Actual V3_LF2 REV_2012-01-31 - 2012-13 GSN - Allocation Report - Base + Approved + New - 71RE" xfId="1604"/>
    <cellStyle name="_200708 Interim Actual V3_LF2 REV_2012-02-01 - 2012-13 GSN - Allocation Report - Base Forecast Reconciliation - 71RE Update SpecEd &amp; Trans" xfId="1605"/>
    <cellStyle name="_200708 Interim Actual V3_LF2 REV_2012-02-02 - 2012-13 GSN - Allocation Report - Base + Approved - 71RE Update SpecEd &amp; Trans" xfId="1606"/>
    <cellStyle name="_200708 Interim Actual V3_LF2 REV_2012-02-02 - 2012-13 GSN - Allocation Report - Base + Approved + New - 71RE Update CapInt" xfId="1607"/>
    <cellStyle name="_200708 Interim Actual V3_LF2 REV_2012-02-03 - 2012-13 GSN - Allocation Report - Base + Approved + New - 71RE Update SS Savings" xfId="1608"/>
    <cellStyle name="_200708 Interim Actual V3_LF2 REV_2012-02-06 - 2012-13 GSN - Allocation Report - Base Forecast Reconciliation - 71RE EXTERNAL" xfId="1609"/>
    <cellStyle name="_200708 Interim Actual V3_LF2 REV_2012-02-07- 2012-13 GSN - Allocation Report - Base + Approved + New - 71RE" xfId="1610"/>
    <cellStyle name="_200708 Interim Actual V3_LF2 REV_2012-02-10- 2012-13 GSN - Allocation Report - Base + Approved + New - 71RE EXTERNAL" xfId="1611"/>
    <cellStyle name="_200708 Interim Actual V3_LF2 REV_2012-02-15- 2012-13 GSN - Allocation Report - Base + Approved + New - 71RE EXTERNAL" xfId="1612"/>
    <cellStyle name="_200708 Interim Actual V3_LF2 REV_2012-02-17- 2012-13 GSN - Allocation Report - Base + Approved + New - 71RE EXTERNAL HNA-Prediction" xfId="1613"/>
    <cellStyle name="_200708 Interim Actual V3_LF2 REV_2012-02-21- 2012-13 GSN - Allocation Report - Base + Approved + New - 71RE EXTERNAL Non-Union Savings" xfId="1614"/>
    <cellStyle name="_200708 Interim Actual V3_LF2 REV_2012-02-22 - 2012-13 GSN - Allocation Report - Base + Approved + New - 71RE EXTERNAL ESL-CUS" xfId="1615"/>
    <cellStyle name="_200708 Interim Actual V3_LF2 REV_2012-02-23 - 2012-13 GSN - Allocation Report - EXTERNAL 71RE - 3 - Base + Approved + New" xfId="1616"/>
    <cellStyle name="_200708 Interim Actual V3_LF2 REV_2012-03-02 - 2012-13 GSN - Allocation Report - EXTERNAL 72RE - 1 - Base Forecast Reconciliation" xfId="1617"/>
    <cellStyle name="_200708 Interim Actual V3_LF2 REV_2012-03-16 - 2012-13 GSN - Allocation Report - EXTERNAL 72RE - 3 - Base + Approved + New" xfId="1618"/>
    <cellStyle name="_200708 Interim Actual V3_LF2 REV_2012-03-29 - 2012-13 GSN - Allocation Report - EXTERNAL 72RE - French 1%" xfId="1619"/>
    <cellStyle name="_200708 Interim Actual V3_LF2 REV_2012-04-03 - 2012-13 GSN - Allocation Report - EXTERNAL 72RE - 1% Teacher Salary" xfId="1620"/>
    <cellStyle name="_200708 Interim Actual V3_LF2 REV_2012-04-03 - 2012-13 GSN - Allocation Report - EXTERNAL 72RE - Benefits Multi-Year" xfId="1621"/>
    <cellStyle name="_200708 Interim Actual V3_LF2 REV_2012-05-04 - 2012-13 GSN - Allocation Report - EXTERNAL 72RE - 02B - Base + Approved + New" xfId="1622"/>
    <cellStyle name="_200708 Interim Actual V3_LF2 REV_2012-05-16 - 2012-13 GSN - Allocation Report - INTERNAL 72RE - 02B - Base + Approved + New" xfId="1623"/>
    <cellStyle name="_200708 Interim Actual V3_LF2 REV_2012-06-15 - 2012-13 GSN - Allocation Report - EXTERNAL 72RE - 03B - Final GSN Starting Point" xfId="1624"/>
    <cellStyle name="_200708 Interim Actual V3_LF2 REV_2012-06-15 - 2012-13 GSN - Allocation Report - INTERNAL 72RE - 03B - Final GSN Starting Point" xfId="1625"/>
    <cellStyle name="_200708 Interim Actual V3_LF2 REV_2012-07-24 - 2012-13 GSN - Allocation Report - INTERNAL 72RE - 04 - OECTA" xfId="1626"/>
    <cellStyle name="_200708 Interim Actual V3_LF2 REV_2012-07-25 - 2012-13 GSN - Allocation Report - INTERNAL 72RE - 04 - OECTA v2" xfId="1627"/>
    <cellStyle name="_200708 Interim Actual V3_LF2 REV_4 Yr Outlook 2012-13 GSN - Master File v2" xfId="1628"/>
    <cellStyle name="_200708 Interim Actual V3_LF2 REV_4 Yr Outlook 2012-13 GSN - Master File v2 2" xfId="1629"/>
    <cellStyle name="_200708 Interim Actual V3_LF2 REV_APPROVED" xfId="1630"/>
    <cellStyle name="_200708 Interim Actual V3_LF2 REV_APPROVEDTEST" xfId="1631"/>
    <cellStyle name="_200708 Interim Actual V3_LF2 REV_BASE" xfId="1632"/>
    <cellStyle name="_200708 Interim Actual V3_LF2 REV_BBB" xfId="1633"/>
    <cellStyle name="_200708 Interim Actual V3_LF2 REV_BBB Report" xfId="1634"/>
    <cellStyle name="_200708 Interim Actual V3_LF2 REV_Book5" xfId="1635"/>
    <cellStyle name="_200708 Interim Actual V3_LF2 REV_Copy of 4 Yr Outlook 2011-12 GSN - Master File v11" xfId="1636"/>
    <cellStyle name="_200708 Interim Actual V3_LF2 REV_Copy of 4 Yr Outlook 2011-12 GSN - Master File v11 2" xfId="1637"/>
    <cellStyle name="_200708 Interim Actual V3_LF2 REV_ENH" xfId="1638"/>
    <cellStyle name="_200708 Interim Actual V3_LF2 REV_G48CS25 Df" xfId="1639"/>
    <cellStyle name="_200708 Interim Actual V3_LF2 REV_HNA" xfId="1640"/>
    <cellStyle name="_200708 Interim Actual V3_LF2 REV_HoldHarmless" xfId="1641"/>
    <cellStyle name="_200708 Interim Actual V3_LF2 REV_Reconcile Base" xfId="1642"/>
    <cellStyle name="_200708 Interim Actual V3_LF2 REV_RECONCILIATION" xfId="1643"/>
    <cellStyle name="_200708 Interim Actual V3_LF2 REV_SAF Df" xfId="1644"/>
    <cellStyle name="_200708 Interim Actual V3_LF2 REV_Sheet1" xfId="1645"/>
    <cellStyle name="_200708 Interim Actual V3_LF2 REV_SUMMARY" xfId="1646"/>
    <cellStyle name="_200708 Interim Actual V3_LF2 REV_Unallocated" xfId="1647"/>
    <cellStyle name="_200708 Interim Actual V3_LF2 REV_Unallocated 2" xfId="1648"/>
    <cellStyle name="_200708 Interim Actual V3_LF2 REV_Unallocated_1" xfId="1649"/>
    <cellStyle name="_200708 Interim Actual V3_LF2 REV_Unallocated_ENH" xfId="1650"/>
    <cellStyle name="_200708 Interim Actual V3_RbP - 4 Yr Outlook 2011-12 GSN - Master File v3" xfId="1651"/>
    <cellStyle name="_200708 Interim Actual V3_RbP - 4 Yr Outlook 2011-12 GSN - Master File v3 2" xfId="1652"/>
    <cellStyle name="_200708 Interim Actual V3_RbP - 4 Yr Outlook 2011-12 GSN - Master File v3_2011-(01)Jan-17 - 2011-12 GSN - Allocation Report - Base Forecast Reconciliation" xfId="1653"/>
    <cellStyle name="_200708 Interim Actual V3_RbP - 4 Yr Outlook 2011-12 GSN - Master File v3_2011-(01)Jan-19 - 2011-12 GSN - Allocation Report - Base Forecast Reconciliation" xfId="1654"/>
    <cellStyle name="_200708 Interim Actual V3_RbP - 4 Yr Outlook 2011-12 GSN - Master File v3_2011-(01)Jan-21 - 2011-12 GSN - Allocation Report - Base Forecast Reconciliation RECOVERED" xfId="1655"/>
    <cellStyle name="_200708 Interim Actual V3_RbP - 4 Yr Outlook 2011-12 GSN - Master File v3_2011-(01)Jan-23 - 2011-12 GSN - Allocation Report - Base Forecast Reconciliation RECOVERED" xfId="1656"/>
    <cellStyle name="_200708 Interim Actual V3_RbP - 4 Yr Outlook 2011-12 GSN - Master File v3_2011-(01)Jan-23 - 2011-12 GSN - Allocation Report - Enhancements" xfId="1657"/>
    <cellStyle name="_200708 Interim Actual V3_RbP - 4 Yr Outlook 2011-12 GSN - Master File v3_2011-(01)Jan-25 - 2011-12 GSN - Allocation Report - Enhancements" xfId="1658"/>
    <cellStyle name="_200708 Interim Actual V3_RbP - 4 Yr Outlook 2011-12 GSN - Master File v3_2011-(01)Jan-25 - 2011-12 GSN - Allocation Report - Enhancements v2" xfId="1659"/>
    <cellStyle name="_200708 Interim Actual V3_RbP - 4 Yr Outlook 2011-12 GSN - Master File v3_2011-(01)Jan-26 - 2011-12 GSN - Allocation Report - Enhancements - Update SpecEd" xfId="1660"/>
    <cellStyle name="_200708 Interim Actual V3_RbP - 4 Yr Outlook 2011-12 GSN - Master File v3_2011-(01)Jan-27 - 2011-12 GSN - Allocation Report - Base Forecast Reconciliation - Update DSA Phase-Out" xfId="1661"/>
    <cellStyle name="_200708 Interim Actual V3_RbP - 4 Yr Outlook 2011-12 GSN - Master File v3_2011-(01)Jan-27 - 2011-12 GSN - Allocation Report - Impact of Internal Forecast" xfId="1662"/>
    <cellStyle name="_200708 Interim Actual V3_RbP - 4 Yr Outlook 2011-12 GSN - Master File v3_2011-(01)Jan-28 - 2011-12 GSN - Allocation Report - Enhancements - Update SpecEd v2" xfId="1663"/>
    <cellStyle name="_200708 Interim Actual V3_RbP - 4 Yr Outlook 2011-12 GSN - Master File v3_2011-(02)Feb-14 - 2011-12 GSN Allocation Report VALUED - SSDemo Update" xfId="1664"/>
    <cellStyle name="_200708 Interim Actual V3_RbP - 4 Yr Outlook 2011-12 GSN - Master File v3_2011-(02)Feb-18 - 2011-12 GSN - Allocation Report - Enhancements - Utilities" xfId="1665"/>
    <cellStyle name="_200708 Interim Actual V3_RbP - 4 Yr Outlook 2011-12 GSN - Master File v3_2011-(02)Feb-18 - 2011-12 GSN - Allocation Report - Enhancements 2" xfId="1666"/>
    <cellStyle name="_200708 Interim Actual V3_RbP - 4 Yr Outlook 2011-12 GSN - Master File v3_2011-(02)Feb-22 - 2011-12 GSN - Allocation Report - Enhancements 2" xfId="1667"/>
    <cellStyle name="_200708 Interim Actual V3_RbP - 4 Yr Outlook 2011-12 GSN - Master File v3_2011-(02)Feb-24 - 2011-12 GSN - Allocation Report - Enhancements - Update CapInterest" xfId="1668"/>
    <cellStyle name="_200708 Interim Actual V3_RbP - 4 Yr Outlook 2011-12 GSN - Master File v3_2011-(02)Feb-24 - 2011-12 GSN - Allocation Report - Enhancements 2 - Update CapInterest" xfId="1669"/>
    <cellStyle name="_200708 Interim Actual V3_RbP - 4 Yr Outlook 2011-12 GSN - Master File v3_2011-(03)Mar-10 - 2011-12 GSN - Allocation Report - Base Forecast Reconciliation - Update 72RE" xfId="1670"/>
    <cellStyle name="_200708 Interim Actual V3_RbP - 4 Yr Outlook 2011-12 GSN - Master File v3_2011-(03)Mar-14 - 2011-12 GSN - Allocation Report - Enhancements - Update 72REt" xfId="1671"/>
    <cellStyle name="_200708 Interim Actual V3_RbP - 4 Yr Outlook 2011-12 GSN - Master File v3_2011-(03)Mar-15 - 2011-12 GSN - Allocation Report - Enhancements 2 - Update 72RE" xfId="1672"/>
    <cellStyle name="_200708 Interim Actual V3_RbP - 4 Yr Outlook 2011-12 GSN - Master File v3_2011-(03)Mar-24 - 2011-12 GSN - Allocation Report - Enhancements - Update RECAPP" xfId="1673"/>
    <cellStyle name="_200708 Interim Actual V3_RbP - 4 Yr Outlook 2011-12 GSN - Master File v3_2011-(06)Jun-10 - 2012-13 GSN - Allocation Report - Test" xfId="1674"/>
    <cellStyle name="_200708 Interim Actual V3_RbP - 4 Yr Outlook 2011-12 GSN - Master File v3_2011-(09)Sep-23 - 2011-12 GSN - Allocation Report - Enhancements - Update RECAPP" xfId="1675"/>
    <cellStyle name="_200708 Interim Actual V3_RbP - 4 Yr Outlook 2011-12 GSN - Master File v3_2011-(11)Nov-23 - 2011-12 GSN - Allocation Report - 2012-13 Base" xfId="1676"/>
    <cellStyle name="_200708 Interim Actual V3_RbP - 4 Yr Outlook 2011-12 GSN - Master File v3_2011-(12)Dec-19 - 2011-12 GSN - Allocation Report - 2012-13 Base with PDT" xfId="1677"/>
    <cellStyle name="_200708 Interim Actual V3_RbP - 4 Yr Outlook 2011-12 GSN - Master File v3_2012-(01)Jan-17 - 2011-12 GSN - Allocation Report - 2012-13 Projected Base" xfId="1678"/>
    <cellStyle name="_200708 Interim Actual V3_RbP - 4 Yr Outlook 2011-12 GSN - Master File v3_2012-01-16 - 2012-13 GSN - Allocation Report - Base Forecast Reconciliation" xfId="1679"/>
    <cellStyle name="_200708 Interim Actual V3_RbP - 4 Yr Outlook 2011-12 GSN - Master File v3_2012-01-26 - 2012-13 GSN - Allocation Report - Base + Approved - 71RE" xfId="1680"/>
    <cellStyle name="_200708 Interim Actual V3_RbP - 4 Yr Outlook 2011-12 GSN - Master File v3_2012-01-27 - 2012-13 GSN - Allocation Report - Base + Approved + New - 71RE" xfId="1681"/>
    <cellStyle name="_200708 Interim Actual V3_RbP - 4 Yr Outlook 2011-12 GSN - Master File v3_2012-01-31 - 2012-13 GSN - Allocation Report - Base + Approved - 71RE FNMI Update" xfId="1682"/>
    <cellStyle name="_200708 Interim Actual V3_RbP - 4 Yr Outlook 2011-12 GSN - Master File v3_2012-01-31 - 2012-13 GSN - Allocation Report - Base + Approved + New - 71RE" xfId="1683"/>
    <cellStyle name="_200708 Interim Actual V3_RbP - 4 Yr Outlook 2011-12 GSN - Master File v3_2012-02-01 - 2012-13 GSN - Allocation Report - Base Forecast Reconciliation - 71RE Update SpecEd &amp; Trans" xfId="1684"/>
    <cellStyle name="_200708 Interim Actual V3_RbP - 4 Yr Outlook 2011-12 GSN - Master File v3_2012-02-02 - 2012-13 GSN - Allocation Report - Base + Approved - 71RE Update SpecEd &amp; Trans" xfId="1685"/>
    <cellStyle name="_200708 Interim Actual V3_RbP - 4 Yr Outlook 2011-12 GSN - Master File v3_2012-02-02 - 2012-13 GSN - Allocation Report - Base + Approved + New - 71RE Update CapInt" xfId="1686"/>
    <cellStyle name="_200708 Interim Actual V3_RbP - 4 Yr Outlook 2011-12 GSN - Master File v3_2012-02-03 - 2012-13 GSN - Allocation Report - Base + Approved + New - 71RE Update SS Savings" xfId="1687"/>
    <cellStyle name="_200708 Interim Actual V3_RbP - 4 Yr Outlook 2011-12 GSN - Master File v3_2012-02-06 - 2012-13 GSN - Allocation Report - Base Forecast Reconciliation - 71RE EXTERNAL" xfId="1688"/>
    <cellStyle name="_200708 Interim Actual V3_RbP - 4 Yr Outlook 2011-12 GSN - Master File v3_2012-02-07- 2012-13 GSN - Allocation Report - Base + Approved + New - 71RE" xfId="1689"/>
    <cellStyle name="_200708 Interim Actual V3_RbP - 4 Yr Outlook 2011-12 GSN - Master File v3_2012-02-10- 2012-13 GSN - Allocation Report - Base + Approved + New - 71RE EXTERNAL" xfId="1690"/>
    <cellStyle name="_200708 Interim Actual V3_RbP - 4 Yr Outlook 2011-12 GSN - Master File v3_2012-02-15- 2012-13 GSN - Allocation Report - Base + Approved + New - 71RE EXTERNAL" xfId="1691"/>
    <cellStyle name="_200708 Interim Actual V3_RbP - 4 Yr Outlook 2011-12 GSN - Master File v3_2012-02-17- 2012-13 GSN - Allocation Report - Base + Approved + New - 71RE EXTERNAL HNA-Prediction" xfId="1692"/>
    <cellStyle name="_200708 Interim Actual V3_RbP - 4 Yr Outlook 2011-12 GSN - Master File v3_2012-02-21- 2012-13 GSN - Allocation Report - Base + Approved + New - 71RE EXTERNAL Non-Union Savings" xfId="1693"/>
    <cellStyle name="_200708 Interim Actual V3_RbP - 4 Yr Outlook 2011-12 GSN - Master File v3_2012-02-22 - 2012-13 GSN - Allocation Report - Base + Approved + New - 71RE EXTERNAL ESL-CUS" xfId="1694"/>
    <cellStyle name="_200708 Interim Actual V3_RbP - 4 Yr Outlook 2011-12 GSN - Master File v3_2012-02-23 - 2012-13 GSN - Allocation Report - EXTERNAL 71RE - 3 - Base + Approved + New" xfId="1695"/>
    <cellStyle name="_200708 Interim Actual V3_RbP - 4 Yr Outlook 2011-12 GSN - Master File v3_2012-03-02 - 2012-13 GSN - Allocation Report - EXTERNAL 72RE - 1 - Base Forecast Reconciliation" xfId="1696"/>
    <cellStyle name="_200708 Interim Actual V3_RbP - 4 Yr Outlook 2011-12 GSN - Master File v3_2012-03-16 - 2012-13 GSN - Allocation Report - EXTERNAL 72RE - 3 - Base + Approved + New" xfId="1697"/>
    <cellStyle name="_200708 Interim Actual V3_RbP - 4 Yr Outlook 2011-12 GSN - Master File v3_2012-03-29 - 2012-13 GSN - Allocation Report - EXTERNAL 72RE - French 1%" xfId="1698"/>
    <cellStyle name="_200708 Interim Actual V3_RbP - 4 Yr Outlook 2011-12 GSN - Master File v3_2012-04-03 - 2012-13 GSN - Allocation Report - EXTERNAL 72RE - 1% Teacher Salary" xfId="1699"/>
    <cellStyle name="_200708 Interim Actual V3_RbP - 4 Yr Outlook 2011-12 GSN - Master File v3_2012-04-03 - 2012-13 GSN - Allocation Report - EXTERNAL 72RE - Benefits Multi-Year" xfId="1700"/>
    <cellStyle name="_200708 Interim Actual V3_RbP - 4 Yr Outlook 2011-12 GSN - Master File v3_2012-05-04 - 2012-13 GSN - Allocation Report - EXTERNAL 72RE - 02B - Base + Approved + New" xfId="1701"/>
    <cellStyle name="_200708 Interim Actual V3_RbP - 4 Yr Outlook 2011-12 GSN - Master File v3_2012-05-16 - 2012-13 GSN - Allocation Report - INTERNAL 72RE - 02B - Base + Approved + New" xfId="1702"/>
    <cellStyle name="_200708 Interim Actual V3_RbP - 4 Yr Outlook 2011-12 GSN - Master File v3_2012-06-15 - 2012-13 GSN - Allocation Report - EXTERNAL 72RE - 03B - Final GSN Starting Point" xfId="1703"/>
    <cellStyle name="_200708 Interim Actual V3_RbP - 4 Yr Outlook 2011-12 GSN - Master File v3_2012-06-15 - 2012-13 GSN - Allocation Report - INTERNAL 72RE - 03B - Final GSN Starting Point" xfId="1704"/>
    <cellStyle name="_200708 Interim Actual V3_RbP - 4 Yr Outlook 2011-12 GSN - Master File v3_2012-07-24 - 2012-13 GSN - Allocation Report - INTERNAL 72RE - 04 - OECTA" xfId="1705"/>
    <cellStyle name="_200708 Interim Actual V3_RbP - 4 Yr Outlook 2011-12 GSN - Master File v3_2012-07-25 - 2012-13 GSN - Allocation Report - INTERNAL 72RE - 04 - OECTA v2" xfId="1706"/>
    <cellStyle name="_200708 Interim Actual V3_RbP - 4 Yr Outlook 2011-12 GSN - Master File v3_APPROVED" xfId="1707"/>
    <cellStyle name="_200708 Interim Actual V3_RbP - 4 Yr Outlook 2011-12 GSN - Master File v3_APPROVEDTEST" xfId="1708"/>
    <cellStyle name="_200708 Interim Actual V3_RbP - 4 Yr Outlook 2011-12 GSN - Master File v3_BASE" xfId="1709"/>
    <cellStyle name="_200708 Interim Actual V3_RbP - 4 Yr Outlook 2011-12 GSN - Master File v3_ENH" xfId="1710"/>
    <cellStyle name="_200708 Interim Actual V3_RbP - 4 Yr Outlook 2011-12 GSN - Master File v3_G48CS25 Df" xfId="1711"/>
    <cellStyle name="_200708 Interim Actual V3_RbP - 4 Yr Outlook 2011-12 GSN - Master File v3_Reconcile Base" xfId="1712"/>
    <cellStyle name="_200708 Interim Actual V3_RbP - 4 Yr Outlook 2011-12 GSN - Master File v3_RECONCILIATION" xfId="1713"/>
    <cellStyle name="_200708 Interim Actual V3_RbP - 4 Yr Outlook 2011-12 GSN - Master File v3_SAF Df" xfId="1714"/>
    <cellStyle name="_200708 Interim Actual V3_RbP - 4 Yr Outlook 2011-12 GSN - Master File v3_Sheet1" xfId="1715"/>
    <cellStyle name="_200708 Interim Actual V3_RbP - 4 Yr Outlook 2011-12 GSN - Master File v3_SUMMARY" xfId="1716"/>
    <cellStyle name="_200708 Interim Actual V3_RbP - 4 Yr Outlook 2011-12 GSN - Master File v3_Unallocated" xfId="1717"/>
    <cellStyle name="_200708 Interim Actual V3_RBP Adjustments" xfId="1718"/>
    <cellStyle name="_200708 Interim Actual V3_RBP Adjustments 2" xfId="1719"/>
    <cellStyle name="_200708 Interim Actual V3_RECONCILIATION" xfId="1720"/>
    <cellStyle name="_200708 Interim Actual V3_Summary of financial totals" xfId="1721"/>
    <cellStyle name="_200708 Interim Actual V3_Unallocated" xfId="1722"/>
    <cellStyle name="_200708 Interim Actual V3_Unallocated_1" xfId="1723"/>
    <cellStyle name="_200708 Interim Actual V3_Unallocated_ENH" xfId="1724"/>
    <cellStyle name="_200910 RBP - December 18" xfId="1725"/>
    <cellStyle name="_2011-(02)Feb-24 - 2011-12 GSN - Allocation Report - Enhancements - Update CapInterest" xfId="1726"/>
    <cellStyle name="_2011-(03)Mar-10 - 2011-12 GSN - Allocation Report - Base Forecast Reconciliation - Update 72RE" xfId="1727"/>
    <cellStyle name="_2011-(03)Mar-14 - 2011-12 GSN - Allocation Report - Enhancements - Update 72REt" xfId="1728"/>
    <cellStyle name="_2011-(03)Mar-14 - 2011-12 GSN - Allocation Report - Enhancements - Update 72REt_1" xfId="1729"/>
    <cellStyle name="_2011-(03)Mar-24 - 2011-12 GSN - Allocation Report - Enhancements - Update RECAPP" xfId="1730"/>
    <cellStyle name="_2011-(09)Sep-23 - 2011-12 GSN - Allocation Report - Enhancements - Update RECAPP" xfId="1731"/>
    <cellStyle name="_2012-(01)Jan-17 - 2011-12 GSN - Allocation Report - 2012-13 Projected Base" xfId="1732"/>
    <cellStyle name="_2012-01-16 - 2012-13 GSN - Allocation Report - Base Forecast Reconciliation" xfId="1733"/>
    <cellStyle name="_417 - EDU-2009-P13-Prior_Non_Grant_Reversal" xfId="1734"/>
    <cellStyle name="_417 - EDU-2009-P13-Prior_Non_Grant_Reversal 2" xfId="1735"/>
    <cellStyle name="_BASE" xfId="1736"/>
    <cellStyle name="_BPS Consolidation Summary (Feb 24) EDU" xfId="1737"/>
    <cellStyle name="_BPS Consolidation Summary (Feb 24) EDU 2" xfId="1738"/>
    <cellStyle name="_Copy of 4 Yr Outlook 2011-12 GSN - Master File v11" xfId="1739"/>
    <cellStyle name="_Non-SectorFunding to SBs-revised Jan 13-11" xfId="1740"/>
    <cellStyle name="_Non-SectorFunding to SBs-revised Jan 13-11 2" xfId="1741"/>
    <cellStyle name="_Upload Reconciliation 2008-V3" xfId="1742"/>
    <cellStyle name="_Upload Reconciliation 2008-V3 2" xfId="1743"/>
    <cellStyle name="_Upload Reconciliation V2" xfId="1744"/>
    <cellStyle name="_Upload Reconciliation V2 2" xfId="1745"/>
    <cellStyle name="_Working FIle - Feb 28" xfId="1746"/>
    <cellStyle name="_Working FIle - Feb 28_2009-(02)Feb-11-4 Yr Outlook_2009-10 GSN with ETFO at 3% with reconcile (3)" xfId="1747"/>
    <cellStyle name="_Working FIle - Feb 28_2009-(02)Feb-11-4 Yr Outlook_2009-10 GSN with ETFO at 3% with reconcile (3)_2009-(03)Mar-13 - 2009-10 GSN - Allocation Report - Revised Estimates 72 brds ETFO" xfId="1748"/>
    <cellStyle name="_Working FIle - Feb 28_2009-(02)Feb-11-4 Yr Outlook_2009-10 GSN with ETFO at 3% with reconcile (3)_2009-10 Projections March 2009" xfId="1749"/>
    <cellStyle name="_Working FIle - Feb 28_2009-10 Base Forecast" xfId="1750"/>
    <cellStyle name="_Working FIle - Feb 28_4 Yr Outlook 2012-13 GSN - Master File v2" xfId="1751"/>
    <cellStyle name="_Working FIle - Feb 28_BBB" xfId="1752"/>
    <cellStyle name="_Working FIle - Feb 28_Briefing Notes" xfId="1753"/>
    <cellStyle name="_Working FIle - Feb 28_Copy of 4 Yr Outlook 2011-12 GSN - Master File v11" xfId="1754"/>
    <cellStyle name="_Working FIle - Feb 28_LF2 REV" xfId="1755"/>
    <cellStyle name="_Working FIle - Feb 28_RbP - 4 Yr Outlook 2011-12 GSN - Master File v3" xfId="1756"/>
    <cellStyle name="_Working FIle - Feb 28_Unallocated" xfId="1757"/>
    <cellStyle name="Accent1 - 20%" xfId="1758"/>
    <cellStyle name="Accent1 - 40%" xfId="1759"/>
    <cellStyle name="Accent1 - 60%" xfId="1760"/>
    <cellStyle name="Accent2 - 20%" xfId="1761"/>
    <cellStyle name="Accent2 - 40%" xfId="1762"/>
    <cellStyle name="Accent2 - 60%" xfId="1763"/>
    <cellStyle name="Accent3 - 20%" xfId="1764"/>
    <cellStyle name="Accent3 - 40%" xfId="1765"/>
    <cellStyle name="Accent3 - 60%" xfId="1766"/>
    <cellStyle name="Accent4 - 20%" xfId="1767"/>
    <cellStyle name="Accent4 - 40%" xfId="1768"/>
    <cellStyle name="Accent4 - 60%" xfId="1769"/>
    <cellStyle name="Accent5 - 20%" xfId="1770"/>
    <cellStyle name="Accent5 - 40%" xfId="1771"/>
    <cellStyle name="Accent5 - 60%" xfId="1772"/>
    <cellStyle name="Accent6 - 20%" xfId="1773"/>
    <cellStyle name="Accent6 - 40%" xfId="1774"/>
    <cellStyle name="Accent6 - 60%" xfId="1775"/>
    <cellStyle name="BlackHeading" xfId="12"/>
    <cellStyle name="BlackHeading 2" xfId="1776"/>
    <cellStyle name="Comma" xfId="1" builtinId="3"/>
    <cellStyle name="Comma 10" xfId="1831"/>
    <cellStyle name="Comma 2" xfId="19"/>
    <cellStyle name="Comma 2 2" xfId="1777"/>
    <cellStyle name="Comma 3" xfId="1778"/>
    <cellStyle name="Comma 3 2" xfId="1779"/>
    <cellStyle name="Comma 4" xfId="1780"/>
    <cellStyle name="Comma 4 2" xfId="1781"/>
    <cellStyle name="Comma 5" xfId="1782"/>
    <cellStyle name="Comma 5 2" xfId="1783"/>
    <cellStyle name="Comma 6" xfId="1784"/>
    <cellStyle name="Comma 6 2" xfId="1785"/>
    <cellStyle name="Comma 7" xfId="1786"/>
    <cellStyle name="Comma 8" xfId="1787"/>
    <cellStyle name="Comma 9" xfId="1788"/>
    <cellStyle name="Comma0" xfId="1789"/>
    <cellStyle name="Comma0 2" xfId="1790"/>
    <cellStyle name="COMMAS" xfId="1791"/>
    <cellStyle name="COMMAS 2" xfId="1792"/>
    <cellStyle name="CP" xfId="2"/>
    <cellStyle name="CP2" xfId="3"/>
    <cellStyle name="Currency 2" xfId="1793"/>
    <cellStyle name="Currency 2 2" xfId="1794"/>
    <cellStyle name="Currency 3" xfId="1795"/>
    <cellStyle name="Currency 3 2" xfId="1796"/>
    <cellStyle name="Currency 4" xfId="1797"/>
    <cellStyle name="Currency0" xfId="1798"/>
    <cellStyle name="Currency0 2" xfId="1799"/>
    <cellStyle name="Date" xfId="1800"/>
    <cellStyle name="Date 2" xfId="1801"/>
    <cellStyle name="Emphasis 1" xfId="1802"/>
    <cellStyle name="Emphasis 2" xfId="1803"/>
    <cellStyle name="Emphasis 3" xfId="1804"/>
    <cellStyle name="Fixed" xfId="1805"/>
    <cellStyle name="Fixed 2" xfId="1806"/>
    <cellStyle name="Heading" xfId="4"/>
    <cellStyle name="Heading 5" xfId="1807"/>
    <cellStyle name="Hyperlink" xfId="1834" builtinId="8"/>
    <cellStyle name="Input" xfId="5" builtinId="20" customBuiltin="1"/>
    <cellStyle name="Input 2" xfId="1832"/>
    <cellStyle name="Left" xfId="6"/>
    <cellStyle name="LtBlue" xfId="13"/>
    <cellStyle name="LtGreen" xfId="14"/>
    <cellStyle name="LtRed" xfId="15"/>
    <cellStyle name="Min" xfId="7"/>
    <cellStyle name="Min 2" xfId="11"/>
    <cellStyle name="Min 2 2" xfId="1828"/>
    <cellStyle name="Min 2 3" xfId="1808"/>
    <cellStyle name="Min 3" xfId="1809"/>
    <cellStyle name="Monétaire 3" xfId="1810"/>
    <cellStyle name="Monétaire 3 2" xfId="1811"/>
    <cellStyle name="Normal" xfId="0" builtinId="0"/>
    <cellStyle name="Normal 2" xfId="10"/>
    <cellStyle name="Normal 2 2" xfId="1812"/>
    <cellStyle name="Normal 2 3" xfId="1813"/>
    <cellStyle name="Normal 3" xfId="1814"/>
    <cellStyle name="Normal 4" xfId="1815"/>
    <cellStyle name="Normal 4 2" xfId="1816"/>
    <cellStyle name="Normal 5" xfId="1817"/>
    <cellStyle name="Normal 6" xfId="1818"/>
    <cellStyle name="Normal 7" xfId="1827"/>
    <cellStyle name="Normal 8" xfId="1830"/>
    <cellStyle name="Normal 9" xfId="1829"/>
    <cellStyle name="Normal 9 2" xfId="1835"/>
    <cellStyle name="Normal 9 2 2" xfId="1838"/>
    <cellStyle name="Normal 9 3" xfId="1836"/>
    <cellStyle name="Normal 9 3 2" xfId="1839"/>
    <cellStyle name="Normal 9 4" xfId="1837"/>
    <cellStyle name="Orange" xfId="16"/>
    <cellStyle name="Percent 2" xfId="1819"/>
    <cellStyle name="Percent 2 2" xfId="1820"/>
    <cellStyle name="Percent 3" xfId="1821"/>
    <cellStyle name="Percent 4" xfId="1833"/>
    <cellStyle name="Percent 5" xfId="17"/>
    <cellStyle name="Right" xfId="8"/>
    <cellStyle name="Sheet Title" xfId="1822"/>
    <cellStyle name="Style 1" xfId="1823"/>
    <cellStyle name="Style 2" xfId="1824"/>
    <cellStyle name="Style 3" xfId="1825"/>
    <cellStyle name="Sub heading" xfId="9"/>
    <cellStyle name="Yellow" xfId="18"/>
    <cellStyle name="千位分隔_2008-90 Preliminary GSN Base Forecast for TPFR" xfId="1826"/>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83"/>
  <sheetViews>
    <sheetView view="pageBreakPreview" topLeftCell="A5" zoomScale="70" zoomScaleNormal="100" zoomScaleSheetLayoutView="70" workbookViewId="0">
      <selection activeCell="E13" sqref="E13"/>
    </sheetView>
  </sheetViews>
  <sheetFormatPr defaultRowHeight="12.75" x14ac:dyDescent="0.2"/>
  <cols>
    <col min="1" max="1" width="7.28515625" style="11" customWidth="1"/>
    <col min="2" max="2" width="12.140625" style="11" customWidth="1"/>
    <col min="3" max="3" width="54.5703125" style="11" customWidth="1"/>
    <col min="4" max="4" width="18.7109375" style="11" customWidth="1"/>
    <col min="5" max="5" width="18.85546875" style="11" customWidth="1"/>
    <col min="6" max="6" width="19.140625" style="11" bestFit="1" customWidth="1"/>
    <col min="7" max="7" width="18.85546875" style="11" customWidth="1"/>
    <col min="8" max="8" width="15.140625" style="11" bestFit="1" customWidth="1"/>
    <col min="9" max="9" width="18.85546875" style="11" customWidth="1"/>
    <col min="10" max="10" width="29.140625" style="11" customWidth="1"/>
    <col min="11" max="11" width="18.7109375" style="11" customWidth="1"/>
    <col min="12" max="12" width="17.85546875" style="11" customWidth="1"/>
    <col min="13" max="13" width="18.85546875" style="11" customWidth="1"/>
    <col min="14" max="14" width="29.140625" style="11" bestFit="1" customWidth="1"/>
    <col min="15" max="15" width="18.85546875" style="11" customWidth="1"/>
    <col min="16" max="16" width="15.140625" style="11" bestFit="1" customWidth="1"/>
    <col min="17" max="17" width="18.85546875" style="11" customWidth="1"/>
    <col min="18" max="18" width="15.140625" style="11" customWidth="1"/>
    <col min="19" max="19" width="17" style="11" customWidth="1"/>
    <col min="20" max="16384" width="9.140625" style="11"/>
  </cols>
  <sheetData>
    <row r="1" spans="1:19" s="66" customFormat="1" x14ac:dyDescent="0.2">
      <c r="A1" s="337" t="s">
        <v>442</v>
      </c>
    </row>
    <row r="2" spans="1:19" s="66" customFormat="1" x14ac:dyDescent="0.2">
      <c r="A2" s="65" t="s">
        <v>41</v>
      </c>
      <c r="B2" s="223"/>
    </row>
    <row r="3" spans="1:19" s="66" customFormat="1" ht="18" x14ac:dyDescent="0.2">
      <c r="A3" s="67"/>
      <c r="B3" s="273" t="s">
        <v>154</v>
      </c>
    </row>
    <row r="4" spans="1:19" s="66" customFormat="1" ht="18" x14ac:dyDescent="0.25">
      <c r="A4" s="85"/>
      <c r="B4" s="68"/>
      <c r="D4" s="69"/>
      <c r="F4" s="82"/>
      <c r="H4" s="82"/>
      <c r="J4" s="83"/>
      <c r="M4" s="83"/>
    </row>
    <row r="5" spans="1:19" s="17" customFormat="1" ht="18" x14ac:dyDescent="0.25">
      <c r="A5" s="80" t="s">
        <v>10</v>
      </c>
      <c r="B5" s="66"/>
      <c r="C5" s="48" t="s">
        <v>21</v>
      </c>
      <c r="D5" s="84"/>
      <c r="E5" s="81" t="s">
        <v>42</v>
      </c>
      <c r="F5" s="84"/>
      <c r="G5" s="66"/>
      <c r="H5" s="84"/>
      <c r="I5" s="66"/>
      <c r="J5" s="84"/>
      <c r="K5" s="66"/>
      <c r="L5" s="81"/>
      <c r="M5" s="83"/>
      <c r="N5" s="66"/>
      <c r="O5" s="66"/>
      <c r="P5" s="66"/>
      <c r="Q5" s="66"/>
      <c r="R5" s="66"/>
      <c r="S5" s="66"/>
    </row>
    <row r="6" spans="1:19" s="66" customFormat="1" ht="18.75" x14ac:dyDescent="0.3">
      <c r="A6" s="68" t="s">
        <v>11</v>
      </c>
      <c r="C6" s="316" t="str">
        <f>IF(INDEX(Brdno,MATCH(C5,DSBName,0))=0,"ATTN: Error / Erreur", INDEX(Brdno, MATCH(C5, DSBName,0)))</f>
        <v>ATTN: Error / Erreur</v>
      </c>
      <c r="D6" s="84"/>
      <c r="E6" s="274" t="s">
        <v>43</v>
      </c>
      <c r="F6" s="83"/>
      <c r="H6" s="83"/>
      <c r="J6" s="84"/>
      <c r="L6" s="274"/>
      <c r="M6" s="83"/>
    </row>
    <row r="7" spans="1:19" s="66" customFormat="1" ht="18" x14ac:dyDescent="0.25">
      <c r="D7" s="73"/>
      <c r="E7" s="85" t="s">
        <v>70</v>
      </c>
      <c r="F7" s="83"/>
      <c r="H7" s="83"/>
      <c r="J7" s="86"/>
      <c r="L7" s="85"/>
      <c r="M7" s="83"/>
    </row>
    <row r="8" spans="1:19" s="66" customFormat="1" ht="18" x14ac:dyDescent="0.25">
      <c r="A8" s="65"/>
      <c r="B8" s="223"/>
      <c r="D8" s="69"/>
      <c r="E8" s="85" t="s">
        <v>71</v>
      </c>
      <c r="F8" s="83"/>
      <c r="H8" s="83"/>
      <c r="J8" s="83"/>
      <c r="L8" s="85"/>
      <c r="M8" s="83"/>
    </row>
    <row r="9" spans="1:19" s="66" customFormat="1" ht="18" x14ac:dyDescent="0.25">
      <c r="A9" s="65"/>
      <c r="B9" s="223"/>
      <c r="C9" s="73"/>
      <c r="E9" s="87" t="s">
        <v>72</v>
      </c>
      <c r="F9" s="83"/>
      <c r="H9" s="83"/>
      <c r="J9" s="83"/>
      <c r="L9" s="87"/>
      <c r="M9" s="83"/>
    </row>
    <row r="10" spans="1:19" s="66" customFormat="1" ht="18" x14ac:dyDescent="0.25">
      <c r="A10" s="65"/>
      <c r="E10" s="87" t="s">
        <v>73</v>
      </c>
      <c r="F10" s="83"/>
      <c r="H10" s="83"/>
      <c r="J10" s="83"/>
      <c r="L10" s="87"/>
      <c r="M10" s="83"/>
    </row>
    <row r="11" spans="1:19" s="66" customFormat="1" ht="18" x14ac:dyDescent="0.25">
      <c r="A11" s="65"/>
      <c r="E11" s="87" t="s">
        <v>74</v>
      </c>
      <c r="F11" s="83"/>
      <c r="H11" s="83"/>
      <c r="J11" s="83"/>
      <c r="L11" s="87"/>
      <c r="M11" s="83"/>
    </row>
    <row r="12" spans="1:19" s="66" customFormat="1" ht="18" x14ac:dyDescent="0.25">
      <c r="A12" s="76"/>
      <c r="B12" s="77" t="s">
        <v>75</v>
      </c>
      <c r="C12" s="78"/>
      <c r="D12" s="78"/>
      <c r="E12" s="78"/>
      <c r="F12" s="78"/>
      <c r="G12" s="78"/>
      <c r="H12" s="78"/>
      <c r="I12" s="78"/>
      <c r="J12" s="78"/>
      <c r="K12" s="78"/>
      <c r="M12" s="78"/>
    </row>
    <row r="13" spans="1:19" ht="18" x14ac:dyDescent="0.25">
      <c r="A13" s="76"/>
      <c r="B13" s="66"/>
      <c r="C13" s="269" t="s">
        <v>20</v>
      </c>
      <c r="D13" s="139" t="s">
        <v>424</v>
      </c>
      <c r="E13" s="251"/>
      <c r="F13" s="275"/>
      <c r="G13" s="276"/>
      <c r="H13" s="78"/>
      <c r="I13" s="78"/>
      <c r="J13" s="78"/>
      <c r="K13" s="78"/>
      <c r="L13" s="78"/>
      <c r="M13" s="78"/>
      <c r="N13" s="66"/>
      <c r="O13" s="66"/>
      <c r="P13" s="66"/>
      <c r="Q13" s="66"/>
      <c r="R13" s="66"/>
      <c r="S13" s="66"/>
    </row>
    <row r="14" spans="1:19" ht="18" x14ac:dyDescent="0.25">
      <c r="A14" s="76"/>
      <c r="B14" s="66"/>
      <c r="C14" s="269" t="s">
        <v>23</v>
      </c>
      <c r="D14" s="139" t="s">
        <v>425</v>
      </c>
      <c r="E14" s="252"/>
      <c r="F14" s="277"/>
      <c r="G14" s="278"/>
      <c r="H14" s="78"/>
      <c r="I14" s="78"/>
      <c r="J14" s="78"/>
      <c r="K14" s="78"/>
      <c r="L14" s="78"/>
      <c r="M14" s="78"/>
      <c r="N14" s="66"/>
      <c r="O14" s="66"/>
      <c r="P14" s="66"/>
      <c r="Q14" s="66"/>
      <c r="R14" s="66"/>
      <c r="S14" s="66"/>
    </row>
    <row r="15" spans="1:19" ht="18" x14ac:dyDescent="0.25">
      <c r="A15" s="76"/>
      <c r="B15" s="66"/>
      <c r="C15" s="269" t="s">
        <v>22</v>
      </c>
      <c r="D15" s="139" t="s">
        <v>426</v>
      </c>
      <c r="E15" s="251"/>
      <c r="F15" s="277"/>
      <c r="G15" s="278"/>
      <c r="H15" s="78"/>
      <c r="I15" s="78"/>
      <c r="J15" s="78"/>
      <c r="K15" s="78"/>
      <c r="L15" s="78"/>
      <c r="M15" s="78"/>
      <c r="N15" s="66"/>
      <c r="O15" s="66"/>
      <c r="P15" s="66"/>
      <c r="Q15" s="66"/>
      <c r="R15" s="66"/>
      <c r="S15" s="66"/>
    </row>
    <row r="16" spans="1:19" s="46" customFormat="1" x14ac:dyDescent="0.2">
      <c r="A16" s="76"/>
      <c r="B16" s="79" t="s">
        <v>423</v>
      </c>
      <c r="C16" s="78"/>
      <c r="D16" s="78"/>
      <c r="E16" s="78"/>
      <c r="F16" s="78"/>
      <c r="G16" s="78"/>
      <c r="H16" s="78"/>
      <c r="I16" s="78"/>
      <c r="J16" s="78"/>
      <c r="K16" s="78"/>
      <c r="L16" s="78"/>
      <c r="M16" s="78"/>
      <c r="N16" s="66"/>
      <c r="O16" s="66"/>
      <c r="P16" s="66"/>
      <c r="Q16" s="66"/>
      <c r="R16" s="66"/>
      <c r="S16" s="66"/>
    </row>
    <row r="17" spans="1:19" s="46" customFormat="1" x14ac:dyDescent="0.2">
      <c r="A17" s="76"/>
      <c r="B17" s="88"/>
      <c r="C17" s="78"/>
      <c r="D17" s="78"/>
      <c r="E17" s="78"/>
      <c r="F17" s="78"/>
      <c r="G17" s="78"/>
      <c r="H17" s="78"/>
      <c r="I17" s="78"/>
      <c r="J17" s="78"/>
      <c r="K17" s="78"/>
      <c r="L17" s="78"/>
      <c r="M17" s="78"/>
      <c r="N17" s="66"/>
      <c r="O17" s="66"/>
      <c r="P17" s="66"/>
      <c r="Q17" s="66"/>
      <c r="R17" s="66"/>
      <c r="S17" s="66"/>
    </row>
    <row r="18" spans="1:19" s="46" customFormat="1" x14ac:dyDescent="0.2">
      <c r="A18" s="65"/>
      <c r="B18" s="75"/>
      <c r="C18" s="66"/>
      <c r="D18" s="66"/>
      <c r="E18" s="66"/>
      <c r="F18" s="66"/>
      <c r="G18" s="66"/>
      <c r="H18" s="66"/>
      <c r="I18" s="66"/>
      <c r="J18" s="66"/>
      <c r="K18" s="66"/>
      <c r="L18" s="66"/>
      <c r="M18" s="66"/>
      <c r="N18" s="66"/>
      <c r="O18" s="66"/>
      <c r="P18" s="66"/>
      <c r="Q18" s="66"/>
      <c r="R18" s="66"/>
      <c r="S18" s="66"/>
    </row>
    <row r="19" spans="1:19" s="46" customFormat="1" ht="18" x14ac:dyDescent="0.25">
      <c r="A19" s="65"/>
      <c r="B19" s="279" t="s">
        <v>12</v>
      </c>
      <c r="C19" s="66"/>
      <c r="D19" s="280" t="s">
        <v>99</v>
      </c>
      <c r="E19" s="281"/>
      <c r="F19" s="281"/>
      <c r="G19" s="281"/>
      <c r="H19" s="281"/>
      <c r="I19" s="282"/>
      <c r="J19" s="280" t="s">
        <v>119</v>
      </c>
      <c r="K19" s="281"/>
      <c r="L19" s="281"/>
      <c r="M19" s="281"/>
      <c r="N19" s="281"/>
      <c r="O19" s="281"/>
      <c r="P19" s="281"/>
      <c r="Q19" s="281"/>
      <c r="R19" s="281"/>
      <c r="S19" s="281"/>
    </row>
    <row r="20" spans="1:19" s="46" customFormat="1" ht="18" x14ac:dyDescent="0.25">
      <c r="A20" s="283">
        <v>1</v>
      </c>
      <c r="B20" s="284" t="s">
        <v>0</v>
      </c>
      <c r="C20" s="66"/>
      <c r="D20" s="96" t="s">
        <v>61</v>
      </c>
      <c r="E20" s="96" t="s">
        <v>62</v>
      </c>
      <c r="F20" s="96" t="s">
        <v>1</v>
      </c>
      <c r="G20" s="96" t="s">
        <v>63</v>
      </c>
      <c r="H20" s="97" t="s">
        <v>2</v>
      </c>
      <c r="I20" s="97" t="s">
        <v>64</v>
      </c>
      <c r="J20" s="96" t="s">
        <v>3</v>
      </c>
      <c r="K20" s="96" t="s">
        <v>65</v>
      </c>
      <c r="L20" s="96" t="s">
        <v>4</v>
      </c>
      <c r="M20" s="96" t="s">
        <v>66</v>
      </c>
      <c r="N20" s="96" t="s">
        <v>25</v>
      </c>
      <c r="O20" s="96" t="s">
        <v>67</v>
      </c>
      <c r="P20" s="96" t="s">
        <v>26</v>
      </c>
      <c r="Q20" s="96" t="s">
        <v>68</v>
      </c>
      <c r="R20" s="96" t="s">
        <v>27</v>
      </c>
      <c r="S20" s="96" t="s">
        <v>69</v>
      </c>
    </row>
    <row r="21" spans="1:19" s="47" customFormat="1" ht="61.5" customHeight="1" x14ac:dyDescent="0.2">
      <c r="A21" s="89"/>
      <c r="B21" s="285" t="s">
        <v>155</v>
      </c>
      <c r="C21" s="90"/>
      <c r="D21" s="98" t="s">
        <v>88</v>
      </c>
      <c r="E21" s="99"/>
      <c r="F21" s="98" t="s">
        <v>89</v>
      </c>
      <c r="G21" s="260"/>
      <c r="H21" s="98" t="s">
        <v>90</v>
      </c>
      <c r="I21" s="261"/>
      <c r="J21" s="100" t="s">
        <v>91</v>
      </c>
      <c r="K21" s="262"/>
      <c r="L21" s="100" t="s">
        <v>92</v>
      </c>
      <c r="M21" s="101"/>
      <c r="N21" s="100" t="s">
        <v>93</v>
      </c>
      <c r="O21" s="101"/>
      <c r="P21" s="100" t="s">
        <v>94</v>
      </c>
      <c r="Q21" s="101"/>
      <c r="R21" s="100" t="s">
        <v>95</v>
      </c>
      <c r="S21" s="101"/>
    </row>
    <row r="22" spans="1:19" s="47" customFormat="1" ht="18.75" customHeight="1" x14ac:dyDescent="0.2">
      <c r="A22" s="102"/>
      <c r="B22" s="286" t="s">
        <v>13</v>
      </c>
      <c r="C22" s="91"/>
      <c r="D22" s="98"/>
      <c r="E22" s="99"/>
      <c r="F22" s="98"/>
      <c r="G22" s="99"/>
      <c r="H22" s="244"/>
      <c r="I22" s="245"/>
      <c r="J22" s="100"/>
      <c r="K22" s="101"/>
      <c r="L22" s="100"/>
      <c r="M22" s="101"/>
      <c r="N22" s="100"/>
      <c r="O22" s="246"/>
      <c r="P22" s="246"/>
      <c r="Q22" s="101"/>
      <c r="R22" s="100"/>
      <c r="S22" s="101"/>
    </row>
    <row r="23" spans="1:19" ht="15.75" x14ac:dyDescent="0.25">
      <c r="A23" s="68">
        <v>1.1000000000000001</v>
      </c>
      <c r="B23" s="214" t="s">
        <v>14</v>
      </c>
      <c r="C23" s="215"/>
      <c r="D23" s="270" t="s">
        <v>158</v>
      </c>
      <c r="E23" s="49"/>
      <c r="F23" s="264" t="s">
        <v>159</v>
      </c>
      <c r="G23" s="49"/>
      <c r="H23" s="264" t="s">
        <v>160</v>
      </c>
      <c r="I23" s="317">
        <f>S00001E_18</f>
        <v>0</v>
      </c>
      <c r="J23" s="287"/>
      <c r="K23" s="287"/>
      <c r="L23" s="264" t="s">
        <v>161</v>
      </c>
      <c r="M23" s="50"/>
      <c r="N23" s="287"/>
      <c r="O23" s="287"/>
      <c r="P23" s="264" t="s">
        <v>162</v>
      </c>
      <c r="Q23" s="317">
        <f>S00001E_18 + S00004E_18</f>
        <v>0</v>
      </c>
      <c r="R23" s="287"/>
      <c r="S23" s="288"/>
    </row>
    <row r="24" spans="1:19" ht="15.75" x14ac:dyDescent="0.25">
      <c r="A24" s="68">
        <v>1.2</v>
      </c>
      <c r="B24" s="214" t="s">
        <v>15</v>
      </c>
      <c r="C24" s="215"/>
      <c r="D24" s="270" t="s">
        <v>163</v>
      </c>
      <c r="E24" s="49"/>
      <c r="F24" s="264" t="s">
        <v>164</v>
      </c>
      <c r="G24" s="49"/>
      <c r="H24" s="264" t="s">
        <v>165</v>
      </c>
      <c r="I24" s="317">
        <f>S00009E_18</f>
        <v>0</v>
      </c>
      <c r="J24" s="289"/>
      <c r="K24" s="289"/>
      <c r="L24" s="264" t="s">
        <v>166</v>
      </c>
      <c r="M24" s="51"/>
      <c r="N24" s="289"/>
      <c r="O24" s="289"/>
      <c r="P24" s="264" t="s">
        <v>167</v>
      </c>
      <c r="Q24" s="317">
        <f>S00009E_18 + S00012E_18</f>
        <v>0</v>
      </c>
      <c r="R24" s="289"/>
      <c r="S24" s="290"/>
    </row>
    <row r="25" spans="1:19" ht="15.75" x14ac:dyDescent="0.25">
      <c r="A25" s="68">
        <v>1.3</v>
      </c>
      <c r="B25" s="214" t="s">
        <v>76</v>
      </c>
      <c r="C25" s="215"/>
      <c r="D25" s="270" t="s">
        <v>168</v>
      </c>
      <c r="E25" s="49"/>
      <c r="F25" s="264" t="s">
        <v>169</v>
      </c>
      <c r="G25" s="49"/>
      <c r="H25" s="264" t="s">
        <v>170</v>
      </c>
      <c r="I25" s="317">
        <f>S00017E_18</f>
        <v>0</v>
      </c>
      <c r="J25" s="289"/>
      <c r="K25" s="289"/>
      <c r="L25" s="264" t="s">
        <v>171</v>
      </c>
      <c r="M25" s="51"/>
      <c r="N25" s="289"/>
      <c r="O25" s="289"/>
      <c r="P25" s="264" t="s">
        <v>172</v>
      </c>
      <c r="Q25" s="317">
        <f>S00017E_18+S00020E_18</f>
        <v>0</v>
      </c>
      <c r="R25" s="289"/>
      <c r="S25" s="290"/>
    </row>
    <row r="26" spans="1:19" ht="15.75" x14ac:dyDescent="0.25">
      <c r="A26" s="68">
        <v>1.4</v>
      </c>
      <c r="B26" s="214" t="s">
        <v>77</v>
      </c>
      <c r="C26" s="215"/>
      <c r="D26" s="270" t="s">
        <v>173</v>
      </c>
      <c r="E26" s="49"/>
      <c r="F26" s="264" t="s">
        <v>174</v>
      </c>
      <c r="G26" s="49"/>
      <c r="H26" s="264" t="s">
        <v>175</v>
      </c>
      <c r="I26" s="317">
        <f>S00025E_18</f>
        <v>0</v>
      </c>
      <c r="J26" s="289"/>
      <c r="K26" s="289"/>
      <c r="L26" s="264" t="s">
        <v>176</v>
      </c>
      <c r="M26" s="51"/>
      <c r="N26" s="289"/>
      <c r="O26" s="289"/>
      <c r="P26" s="264" t="s">
        <v>177</v>
      </c>
      <c r="Q26" s="317">
        <f>S00025E_18+S00028E_18</f>
        <v>0</v>
      </c>
      <c r="R26" s="289"/>
      <c r="S26" s="290"/>
    </row>
    <row r="27" spans="1:19" ht="15.75" x14ac:dyDescent="0.2">
      <c r="A27" s="220">
        <v>1.5</v>
      </c>
      <c r="B27" s="219" t="s">
        <v>31</v>
      </c>
      <c r="C27" s="215"/>
      <c r="D27" s="270" t="s">
        <v>178</v>
      </c>
      <c r="E27" s="317">
        <f>SUM(E23:E26)</f>
        <v>0</v>
      </c>
      <c r="F27" s="264" t="s">
        <v>179</v>
      </c>
      <c r="G27" s="317">
        <f>SUM(G23:G26)</f>
        <v>0</v>
      </c>
      <c r="H27" s="264" t="s">
        <v>180</v>
      </c>
      <c r="I27" s="317">
        <f>SUM(I23:I26)</f>
        <v>0</v>
      </c>
      <c r="J27" s="289"/>
      <c r="K27" s="289"/>
      <c r="L27" s="264" t="s">
        <v>181</v>
      </c>
      <c r="M27" s="317">
        <f>SUM(M23:M26)</f>
        <v>0</v>
      </c>
      <c r="N27" s="289"/>
      <c r="O27" s="289"/>
      <c r="P27" s="264" t="s">
        <v>182</v>
      </c>
      <c r="Q27" s="317">
        <f>SUM(Q23:Q26)</f>
        <v>0</v>
      </c>
      <c r="R27" s="289"/>
      <c r="S27" s="290"/>
    </row>
    <row r="28" spans="1:19" ht="15.75" x14ac:dyDescent="0.2">
      <c r="A28" s="220" t="s">
        <v>28</v>
      </c>
      <c r="B28" s="219" t="s">
        <v>32</v>
      </c>
      <c r="C28" s="215"/>
      <c r="D28" s="140" t="s">
        <v>183</v>
      </c>
      <c r="E28" s="52"/>
      <c r="F28" s="140" t="s">
        <v>184</v>
      </c>
      <c r="G28" s="53"/>
      <c r="H28" s="140" t="s">
        <v>185</v>
      </c>
      <c r="I28" s="318">
        <f>S00321E_18</f>
        <v>0</v>
      </c>
      <c r="J28" s="289"/>
      <c r="K28" s="289"/>
      <c r="L28" s="140" t="s">
        <v>186</v>
      </c>
      <c r="M28" s="54"/>
      <c r="N28" s="289"/>
      <c r="O28" s="289"/>
      <c r="P28" s="140" t="s">
        <v>187</v>
      </c>
      <c r="Q28" s="318">
        <f>S00321E_18+S00323E_18</f>
        <v>0</v>
      </c>
      <c r="R28" s="289"/>
      <c r="S28" s="290"/>
    </row>
    <row r="29" spans="1:19" ht="18" x14ac:dyDescent="0.25">
      <c r="A29" s="93"/>
      <c r="B29" s="83"/>
      <c r="C29" s="83"/>
      <c r="D29" s="114"/>
      <c r="E29" s="115"/>
      <c r="F29" s="114"/>
      <c r="G29" s="116"/>
      <c r="H29" s="114"/>
      <c r="I29" s="112"/>
      <c r="J29" s="291"/>
      <c r="K29" s="291"/>
      <c r="L29" s="114"/>
      <c r="M29" s="112"/>
      <c r="N29" s="291"/>
      <c r="O29" s="291"/>
      <c r="P29" s="114"/>
      <c r="Q29" s="112"/>
      <c r="R29" s="291"/>
      <c r="S29" s="291"/>
    </row>
    <row r="30" spans="1:19" ht="18" x14ac:dyDescent="0.25">
      <c r="A30" s="95"/>
      <c r="B30" s="292" t="s">
        <v>16</v>
      </c>
      <c r="C30" s="83"/>
      <c r="D30" s="117"/>
      <c r="E30" s="118"/>
      <c r="F30" s="119"/>
      <c r="G30" s="113"/>
      <c r="H30" s="119"/>
      <c r="I30" s="113"/>
      <c r="J30" s="120"/>
      <c r="K30" s="121"/>
      <c r="L30" s="122"/>
      <c r="M30" s="123"/>
      <c r="N30" s="122"/>
      <c r="O30" s="123"/>
      <c r="P30" s="122"/>
      <c r="Q30" s="123"/>
      <c r="R30" s="122"/>
      <c r="S30" s="123"/>
    </row>
    <row r="31" spans="1:19" ht="15.75" x14ac:dyDescent="0.2">
      <c r="A31" s="220">
        <v>1.6</v>
      </c>
      <c r="B31" s="214" t="s">
        <v>78</v>
      </c>
      <c r="C31" s="215"/>
      <c r="D31" s="264" t="s">
        <v>188</v>
      </c>
      <c r="E31" s="49"/>
      <c r="F31" s="264" t="s">
        <v>189</v>
      </c>
      <c r="G31" s="49"/>
      <c r="H31" s="264" t="s">
        <v>190</v>
      </c>
      <c r="I31" s="319">
        <f>S00041S_18-K31</f>
        <v>0</v>
      </c>
      <c r="J31" s="264" t="s">
        <v>191</v>
      </c>
      <c r="K31" s="55"/>
      <c r="L31" s="264" t="s">
        <v>192</v>
      </c>
      <c r="M31" s="51"/>
      <c r="N31" s="264" t="s">
        <v>193</v>
      </c>
      <c r="O31" s="51"/>
      <c r="P31" s="264" t="s">
        <v>194</v>
      </c>
      <c r="Q31" s="317">
        <f>S00390S_18+S00043S_18</f>
        <v>0</v>
      </c>
      <c r="R31" s="264" t="s">
        <v>195</v>
      </c>
      <c r="S31" s="317">
        <f>S00400S_18+S00402S_18</f>
        <v>0</v>
      </c>
    </row>
    <row r="32" spans="1:19" ht="15.75" x14ac:dyDescent="0.2">
      <c r="A32" s="220">
        <v>1.7</v>
      </c>
      <c r="B32" s="214" t="s">
        <v>79</v>
      </c>
      <c r="C32" s="215"/>
      <c r="D32" s="264" t="s">
        <v>196</v>
      </c>
      <c r="E32" s="49"/>
      <c r="F32" s="264" t="s">
        <v>197</v>
      </c>
      <c r="G32" s="49"/>
      <c r="H32" s="264" t="s">
        <v>198</v>
      </c>
      <c r="I32" s="317">
        <f>S00047S_18</f>
        <v>0</v>
      </c>
      <c r="J32" s="293"/>
      <c r="K32" s="293"/>
      <c r="L32" s="264" t="s">
        <v>199</v>
      </c>
      <c r="M32" s="51"/>
      <c r="N32" s="293"/>
      <c r="O32" s="293"/>
      <c r="P32" s="264" t="s">
        <v>200</v>
      </c>
      <c r="Q32" s="317">
        <f>S00047S_18+S00049S_18</f>
        <v>0</v>
      </c>
      <c r="R32" s="293"/>
      <c r="S32" s="294"/>
    </row>
    <row r="33" spans="1:19" ht="18" x14ac:dyDescent="0.25">
      <c r="A33" s="62"/>
      <c r="B33" s="63"/>
      <c r="C33" s="64"/>
      <c r="D33" s="56"/>
      <c r="E33" s="57"/>
      <c r="F33" s="57"/>
      <c r="G33" s="57"/>
      <c r="H33" s="57"/>
      <c r="I33" s="57"/>
      <c r="J33" s="56"/>
      <c r="K33" s="58"/>
      <c r="L33" s="58"/>
      <c r="M33" s="59"/>
      <c r="N33" s="58"/>
      <c r="O33" s="59"/>
      <c r="P33" s="58"/>
      <c r="Q33" s="59"/>
      <c r="R33" s="58"/>
      <c r="S33" s="59"/>
    </row>
    <row r="34" spans="1:19" s="18" customFormat="1" ht="68.25" customHeight="1" x14ac:dyDescent="0.2">
      <c r="A34" s="102"/>
      <c r="B34" s="295" t="s">
        <v>156</v>
      </c>
      <c r="C34" s="91"/>
      <c r="D34" s="98" t="s">
        <v>88</v>
      </c>
      <c r="E34" s="99"/>
      <c r="F34" s="98" t="s">
        <v>89</v>
      </c>
      <c r="G34" s="260"/>
      <c r="H34" s="98" t="s">
        <v>90</v>
      </c>
      <c r="I34" s="261"/>
      <c r="J34" s="100" t="s">
        <v>91</v>
      </c>
      <c r="K34" s="262"/>
      <c r="L34" s="100" t="s">
        <v>92</v>
      </c>
      <c r="M34" s="101"/>
      <c r="N34" s="100" t="s">
        <v>93</v>
      </c>
      <c r="O34" s="101"/>
      <c r="P34" s="100" t="s">
        <v>94</v>
      </c>
      <c r="Q34" s="101"/>
      <c r="R34" s="100" t="s">
        <v>95</v>
      </c>
      <c r="S34" s="101"/>
    </row>
    <row r="35" spans="1:19" s="18" customFormat="1" ht="15.75" customHeight="1" x14ac:dyDescent="0.2">
      <c r="A35" s="102"/>
      <c r="B35" s="286" t="s">
        <v>17</v>
      </c>
      <c r="C35" s="91"/>
      <c r="D35" s="98"/>
      <c r="E35" s="99"/>
      <c r="F35" s="98"/>
      <c r="G35" s="99"/>
      <c r="H35" s="98"/>
      <c r="I35" s="99"/>
      <c r="J35" s="100"/>
      <c r="K35" s="101"/>
      <c r="L35" s="100"/>
      <c r="M35" s="101"/>
      <c r="N35" s="100"/>
      <c r="O35" s="101"/>
      <c r="P35" s="100"/>
      <c r="Q35" s="101"/>
      <c r="R35" s="100"/>
      <c r="S35" s="101"/>
    </row>
    <row r="36" spans="1:19" ht="15.75" x14ac:dyDescent="0.25">
      <c r="A36" s="68">
        <v>1.8</v>
      </c>
      <c r="B36" s="214" t="s">
        <v>14</v>
      </c>
      <c r="C36" s="215"/>
      <c r="D36" s="270" t="s">
        <v>201</v>
      </c>
      <c r="E36" s="49"/>
      <c r="F36" s="264" t="s">
        <v>202</v>
      </c>
      <c r="G36" s="49"/>
      <c r="H36" s="264" t="s">
        <v>203</v>
      </c>
      <c r="I36" s="317">
        <f>S00005E_18</f>
        <v>0</v>
      </c>
      <c r="J36" s="287"/>
      <c r="K36" s="287"/>
      <c r="L36" s="264" t="s">
        <v>204</v>
      </c>
      <c r="M36" s="50"/>
      <c r="N36" s="287"/>
      <c r="O36" s="287"/>
      <c r="P36" s="264" t="s">
        <v>205</v>
      </c>
      <c r="Q36" s="317">
        <f>S00005E_18 +S00008E_18</f>
        <v>0</v>
      </c>
      <c r="R36" s="287"/>
      <c r="S36" s="288"/>
    </row>
    <row r="37" spans="1:19" ht="15.75" x14ac:dyDescent="0.25">
      <c r="A37" s="68">
        <v>1.9</v>
      </c>
      <c r="B37" s="214" t="s">
        <v>15</v>
      </c>
      <c r="C37" s="215"/>
      <c r="D37" s="270" t="s">
        <v>206</v>
      </c>
      <c r="E37" s="49"/>
      <c r="F37" s="264" t="s">
        <v>207</v>
      </c>
      <c r="G37" s="49"/>
      <c r="H37" s="264" t="s">
        <v>208</v>
      </c>
      <c r="I37" s="317">
        <f>S00013E_18</f>
        <v>0</v>
      </c>
      <c r="J37" s="289"/>
      <c r="K37" s="289"/>
      <c r="L37" s="264" t="s">
        <v>209</v>
      </c>
      <c r="M37" s="51"/>
      <c r="N37" s="289"/>
      <c r="O37" s="289"/>
      <c r="P37" s="264" t="s">
        <v>210</v>
      </c>
      <c r="Q37" s="317">
        <f>S00013E_18 + S00016E_18</f>
        <v>0</v>
      </c>
      <c r="R37" s="289"/>
      <c r="S37" s="290"/>
    </row>
    <row r="38" spans="1:19" ht="15.75" x14ac:dyDescent="0.25">
      <c r="A38" s="213">
        <v>1.1000000000000001</v>
      </c>
      <c r="B38" s="214" t="s">
        <v>36</v>
      </c>
      <c r="C38" s="215"/>
      <c r="D38" s="270" t="s">
        <v>211</v>
      </c>
      <c r="E38" s="49"/>
      <c r="F38" s="264" t="s">
        <v>212</v>
      </c>
      <c r="G38" s="49"/>
      <c r="H38" s="264" t="s">
        <v>213</v>
      </c>
      <c r="I38" s="317">
        <f>S00021E_18</f>
        <v>0</v>
      </c>
      <c r="J38" s="289"/>
      <c r="K38" s="289"/>
      <c r="L38" s="264" t="s">
        <v>214</v>
      </c>
      <c r="M38" s="51"/>
      <c r="N38" s="289"/>
      <c r="O38" s="289"/>
      <c r="P38" s="264" t="s">
        <v>215</v>
      </c>
      <c r="Q38" s="317">
        <f>S00021E_18+S00024E_18</f>
        <v>0</v>
      </c>
      <c r="R38" s="289"/>
      <c r="S38" s="290"/>
    </row>
    <row r="39" spans="1:19" ht="15.75" x14ac:dyDescent="0.25">
      <c r="A39" s="213">
        <v>1.1100000000000001</v>
      </c>
      <c r="B39" s="214" t="s">
        <v>37</v>
      </c>
      <c r="C39" s="215"/>
      <c r="D39" s="270" t="s">
        <v>216</v>
      </c>
      <c r="E39" s="49"/>
      <c r="F39" s="264" t="s">
        <v>217</v>
      </c>
      <c r="G39" s="49"/>
      <c r="H39" s="264" t="s">
        <v>218</v>
      </c>
      <c r="I39" s="317">
        <f>S00029E_18</f>
        <v>0</v>
      </c>
      <c r="J39" s="289"/>
      <c r="K39" s="289"/>
      <c r="L39" s="264" t="s">
        <v>219</v>
      </c>
      <c r="M39" s="51"/>
      <c r="N39" s="289"/>
      <c r="O39" s="289"/>
      <c r="P39" s="264" t="s">
        <v>220</v>
      </c>
      <c r="Q39" s="317">
        <f>S00029E_18+S00032E_18</f>
        <v>0</v>
      </c>
      <c r="R39" s="289"/>
      <c r="S39" s="290"/>
    </row>
    <row r="40" spans="1:19" ht="15.75" x14ac:dyDescent="0.2">
      <c r="A40" s="218">
        <v>1.1200000000000001</v>
      </c>
      <c r="B40" s="219" t="s">
        <v>31</v>
      </c>
      <c r="C40" s="215"/>
      <c r="D40" s="270" t="s">
        <v>221</v>
      </c>
      <c r="E40" s="317">
        <f>SUM(E36:E39)</f>
        <v>0</v>
      </c>
      <c r="F40" s="264" t="s">
        <v>222</v>
      </c>
      <c r="G40" s="317">
        <f>SUM(G36:G39)</f>
        <v>0</v>
      </c>
      <c r="H40" s="264" t="s">
        <v>223</v>
      </c>
      <c r="I40" s="317">
        <f>SUM(I36:I39)</f>
        <v>0</v>
      </c>
      <c r="J40" s="289"/>
      <c r="K40" s="289"/>
      <c r="L40" s="264" t="s">
        <v>224</v>
      </c>
      <c r="M40" s="317">
        <f>SUM(M36:M39)</f>
        <v>0</v>
      </c>
      <c r="N40" s="289"/>
      <c r="O40" s="289"/>
      <c r="P40" s="264" t="s">
        <v>225</v>
      </c>
      <c r="Q40" s="317">
        <f>SUM(Q36:Q39)</f>
        <v>0</v>
      </c>
      <c r="R40" s="289"/>
      <c r="S40" s="290"/>
    </row>
    <row r="41" spans="1:19" ht="15.75" x14ac:dyDescent="0.2">
      <c r="A41" s="218" t="s">
        <v>29</v>
      </c>
      <c r="B41" s="219" t="s">
        <v>32</v>
      </c>
      <c r="C41" s="215"/>
      <c r="D41" s="270" t="s">
        <v>226</v>
      </c>
      <c r="E41" s="60"/>
      <c r="F41" s="264" t="s">
        <v>227</v>
      </c>
      <c r="G41" s="61"/>
      <c r="H41" s="264" t="s">
        <v>228</v>
      </c>
      <c r="I41" s="317">
        <f>S00325E_18</f>
        <v>0</v>
      </c>
      <c r="J41" s="289"/>
      <c r="K41" s="289"/>
      <c r="L41" s="264" t="s">
        <v>229</v>
      </c>
      <c r="M41" s="51"/>
      <c r="N41" s="289"/>
      <c r="O41" s="289"/>
      <c r="P41" s="264" t="s">
        <v>230</v>
      </c>
      <c r="Q41" s="317">
        <f>S00325E_18+S00328E_18</f>
        <v>0</v>
      </c>
      <c r="R41" s="289"/>
      <c r="S41" s="290"/>
    </row>
    <row r="42" spans="1:19" ht="18" x14ac:dyDescent="0.25">
      <c r="A42" s="93"/>
      <c r="B42" s="94"/>
      <c r="C42" s="83"/>
      <c r="D42" s="114"/>
      <c r="E42" s="115"/>
      <c r="F42" s="114"/>
      <c r="G42" s="116"/>
      <c r="H42" s="114"/>
      <c r="I42" s="112"/>
      <c r="J42" s="291"/>
      <c r="K42" s="291"/>
      <c r="L42" s="114"/>
      <c r="M42" s="112"/>
      <c r="N42" s="291"/>
      <c r="O42" s="291"/>
      <c r="P42" s="114"/>
      <c r="Q42" s="112"/>
      <c r="R42" s="291"/>
      <c r="S42" s="291"/>
    </row>
    <row r="43" spans="1:19" ht="18" x14ac:dyDescent="0.25">
      <c r="A43" s="103"/>
      <c r="B43" s="292" t="s">
        <v>16</v>
      </c>
      <c r="C43" s="83"/>
      <c r="D43" s="117"/>
      <c r="E43" s="118"/>
      <c r="F43" s="119"/>
      <c r="G43" s="113"/>
      <c r="H43" s="119"/>
      <c r="I43" s="113"/>
      <c r="J43" s="120"/>
      <c r="K43" s="121"/>
      <c r="L43" s="122"/>
      <c r="M43" s="123"/>
      <c r="N43" s="122"/>
      <c r="O43" s="123"/>
      <c r="P43" s="122"/>
      <c r="Q43" s="123"/>
      <c r="R43" s="122"/>
      <c r="S43" s="123"/>
    </row>
    <row r="44" spans="1:19" ht="15.75" x14ac:dyDescent="0.2">
      <c r="A44" s="218">
        <v>1.1299999999999999</v>
      </c>
      <c r="B44" s="214" t="s">
        <v>80</v>
      </c>
      <c r="C44" s="215"/>
      <c r="D44" s="264" t="s">
        <v>231</v>
      </c>
      <c r="E44" s="49"/>
      <c r="F44" s="264" t="s">
        <v>232</v>
      </c>
      <c r="G44" s="49"/>
      <c r="H44" s="264" t="s">
        <v>233</v>
      </c>
      <c r="I44" s="319">
        <f>S00044S_18-K44</f>
        <v>0</v>
      </c>
      <c r="J44" s="264" t="s">
        <v>234</v>
      </c>
      <c r="K44" s="55"/>
      <c r="L44" s="264" t="s">
        <v>235</v>
      </c>
      <c r="M44" s="51"/>
      <c r="N44" s="264" t="s">
        <v>236</v>
      </c>
      <c r="O44" s="51"/>
      <c r="P44" s="264" t="s">
        <v>237</v>
      </c>
      <c r="Q44" s="317">
        <f>S00398S_18+S00046S_18</f>
        <v>0</v>
      </c>
      <c r="R44" s="264" t="s">
        <v>238</v>
      </c>
      <c r="S44" s="317">
        <f>S00401S_18+S00403S_18</f>
        <v>0</v>
      </c>
    </row>
    <row r="45" spans="1:19" ht="15.75" x14ac:dyDescent="0.2">
      <c r="A45" s="218">
        <v>1.1399999999999999</v>
      </c>
      <c r="B45" s="214" t="s">
        <v>81</v>
      </c>
      <c r="C45" s="215"/>
      <c r="D45" s="264" t="s">
        <v>239</v>
      </c>
      <c r="E45" s="49"/>
      <c r="F45" s="264" t="s">
        <v>240</v>
      </c>
      <c r="G45" s="49"/>
      <c r="H45" s="264" t="s">
        <v>241</v>
      </c>
      <c r="I45" s="317">
        <f>S00050S_18</f>
        <v>0</v>
      </c>
      <c r="J45" s="293"/>
      <c r="K45" s="293"/>
      <c r="L45" s="264" t="s">
        <v>242</v>
      </c>
      <c r="M45" s="51"/>
      <c r="N45" s="293"/>
      <c r="O45" s="293"/>
      <c r="P45" s="264" t="s">
        <v>243</v>
      </c>
      <c r="Q45" s="317">
        <f>S00050S_18+S00052S_18</f>
        <v>0</v>
      </c>
      <c r="R45" s="293"/>
      <c r="S45" s="294"/>
    </row>
    <row r="46" spans="1:19" ht="18" x14ac:dyDescent="0.25">
      <c r="A46" s="104"/>
      <c r="B46" s="105"/>
      <c r="C46" s="83"/>
      <c r="D46" s="107"/>
      <c r="E46" s="108"/>
      <c r="F46" s="108"/>
      <c r="G46" s="108"/>
      <c r="H46" s="108"/>
      <c r="I46" s="108"/>
      <c r="J46" s="108"/>
      <c r="K46" s="108"/>
      <c r="L46" s="107"/>
      <c r="M46" s="69"/>
      <c r="N46" s="69"/>
      <c r="O46" s="69"/>
      <c r="P46" s="69"/>
      <c r="Q46" s="69"/>
      <c r="R46" s="69"/>
      <c r="S46" s="69"/>
    </row>
    <row r="47" spans="1:19" ht="18" x14ac:dyDescent="0.25">
      <c r="A47" s="221"/>
      <c r="B47" s="221"/>
      <c r="C47" s="106"/>
      <c r="D47" s="109"/>
      <c r="E47" s="110"/>
      <c r="F47" s="111"/>
      <c r="G47" s="110"/>
      <c r="H47" s="111"/>
      <c r="I47" s="110"/>
      <c r="J47" s="111"/>
      <c r="K47" s="110"/>
      <c r="L47" s="110"/>
      <c r="M47" s="66"/>
      <c r="N47" s="66"/>
      <c r="O47" s="109"/>
      <c r="P47" s="66"/>
      <c r="Q47" s="109"/>
      <c r="R47" s="66"/>
      <c r="S47" s="109"/>
    </row>
    <row r="48" spans="1:19" ht="18" x14ac:dyDescent="0.25">
      <c r="A48" s="62"/>
      <c r="B48" s="63"/>
      <c r="C48" s="64"/>
      <c r="D48" s="6"/>
      <c r="E48" s="7"/>
      <c r="F48" s="16"/>
      <c r="G48" s="16"/>
      <c r="H48" s="7"/>
      <c r="I48" s="7"/>
      <c r="J48" s="7"/>
      <c r="K48" s="7"/>
      <c r="L48" s="6"/>
      <c r="M48" s="5"/>
      <c r="N48" s="5"/>
      <c r="O48" s="8"/>
      <c r="P48" s="5"/>
      <c r="Q48" s="8"/>
      <c r="R48" s="5"/>
      <c r="S48" s="8"/>
    </row>
    <row r="49" spans="1:19" ht="18" x14ac:dyDescent="0.25">
      <c r="A49" s="85">
        <v>2</v>
      </c>
      <c r="B49" s="284" t="s">
        <v>157</v>
      </c>
      <c r="C49" s="83"/>
      <c r="D49" s="66"/>
      <c r="E49" s="137" t="s">
        <v>96</v>
      </c>
      <c r="F49" s="263"/>
      <c r="G49" s="66"/>
      <c r="H49" s="69"/>
      <c r="I49" s="107"/>
      <c r="J49" s="69"/>
      <c r="K49" s="107"/>
      <c r="L49" s="69"/>
      <c r="M49" s="107"/>
      <c r="N49" s="69"/>
      <c r="O49" s="107"/>
      <c r="P49" s="66"/>
      <c r="Q49" s="66"/>
      <c r="R49" s="66"/>
      <c r="S49" s="66"/>
    </row>
    <row r="50" spans="1:19" ht="31.5" x14ac:dyDescent="0.25">
      <c r="A50" s="85"/>
      <c r="B50" s="124" t="s">
        <v>13</v>
      </c>
      <c r="C50" s="83"/>
      <c r="D50" s="66"/>
      <c r="E50" s="138" t="s">
        <v>0</v>
      </c>
      <c r="F50" s="80"/>
      <c r="G50" s="66"/>
      <c r="H50" s="69"/>
      <c r="I50" s="128"/>
      <c r="J50" s="69"/>
      <c r="K50" s="128"/>
      <c r="L50" s="69"/>
      <c r="M50" s="128"/>
      <c r="N50" s="69"/>
      <c r="O50" s="128"/>
      <c r="P50" s="66"/>
      <c r="Q50" s="66"/>
      <c r="R50" s="66"/>
      <c r="S50" s="66"/>
    </row>
    <row r="51" spans="1:19" ht="15.75" x14ac:dyDescent="0.25">
      <c r="A51" s="68">
        <v>2.1</v>
      </c>
      <c r="B51" s="214" t="s">
        <v>14</v>
      </c>
      <c r="C51" s="215"/>
      <c r="D51" s="270" t="s">
        <v>45</v>
      </c>
      <c r="E51" s="320">
        <f>ROUND(0.5*S00121E_18,2) + ROUND(0.5* S00129E_18,2)</f>
        <v>0</v>
      </c>
      <c r="F51" s="66"/>
      <c r="G51" s="66"/>
      <c r="H51" s="69"/>
      <c r="I51" s="131"/>
      <c r="J51" s="69"/>
      <c r="K51" s="131"/>
      <c r="L51" s="69"/>
      <c r="M51" s="131"/>
      <c r="N51" s="69"/>
      <c r="O51" s="131"/>
      <c r="P51" s="66"/>
      <c r="Q51" s="66"/>
      <c r="R51" s="66"/>
      <c r="S51" s="66"/>
    </row>
    <row r="52" spans="1:19" ht="15.75" x14ac:dyDescent="0.25">
      <c r="A52" s="68">
        <v>2.2000000000000002</v>
      </c>
      <c r="B52" s="214" t="s">
        <v>15</v>
      </c>
      <c r="C52" s="215"/>
      <c r="D52" s="270" t="s">
        <v>46</v>
      </c>
      <c r="E52" s="321">
        <f>ROUND(0.5*S00300E_18,2) + ROUND(0.5*S00303E_18,2)</f>
        <v>0</v>
      </c>
      <c r="F52" s="66"/>
      <c r="G52" s="66"/>
      <c r="H52" s="69"/>
      <c r="I52" s="131"/>
      <c r="J52" s="69"/>
      <c r="K52" s="131"/>
      <c r="L52" s="69"/>
      <c r="M52" s="131"/>
      <c r="N52" s="69"/>
      <c r="O52" s="131"/>
      <c r="P52" s="66"/>
      <c r="Q52" s="66"/>
      <c r="R52" s="66"/>
      <c r="S52" s="66"/>
    </row>
    <row r="53" spans="1:19" ht="15.75" x14ac:dyDescent="0.25">
      <c r="A53" s="68">
        <v>2.2999999999999998</v>
      </c>
      <c r="B53" s="214" t="s">
        <v>36</v>
      </c>
      <c r="C53" s="215"/>
      <c r="D53" s="270" t="s">
        <v>47</v>
      </c>
      <c r="E53" s="320">
        <f>ROUND(0.5*S00301E_18,2) +ROUND(0.5*S00304E_18,2)</f>
        <v>0</v>
      </c>
      <c r="F53" s="66"/>
      <c r="G53" s="66"/>
      <c r="H53" s="69"/>
      <c r="I53" s="131"/>
      <c r="J53" s="69"/>
      <c r="K53" s="131"/>
      <c r="L53" s="69"/>
      <c r="M53" s="131"/>
      <c r="N53" s="69"/>
      <c r="O53" s="131"/>
      <c r="P53" s="66"/>
      <c r="Q53" s="66"/>
      <c r="R53" s="66"/>
      <c r="S53" s="66"/>
    </row>
    <row r="54" spans="1:19" ht="15.75" x14ac:dyDescent="0.25">
      <c r="A54" s="68">
        <v>2.4</v>
      </c>
      <c r="B54" s="214" t="s">
        <v>37</v>
      </c>
      <c r="C54" s="215"/>
      <c r="D54" s="270" t="s">
        <v>48</v>
      </c>
      <c r="E54" s="320">
        <f>ROUND(0.5*S00125E_18,2) +ROUND(0.5*S00133E_18,2)</f>
        <v>0</v>
      </c>
      <c r="F54" s="66"/>
      <c r="G54" s="66"/>
      <c r="H54" s="69"/>
      <c r="I54" s="131"/>
      <c r="J54" s="69"/>
      <c r="K54" s="131"/>
      <c r="L54" s="69"/>
      <c r="M54" s="131"/>
      <c r="N54" s="69"/>
      <c r="O54" s="131"/>
      <c r="P54" s="66"/>
      <c r="Q54" s="66"/>
      <c r="R54" s="66"/>
      <c r="S54" s="66"/>
    </row>
    <row r="55" spans="1:19" ht="15.75" x14ac:dyDescent="0.25">
      <c r="A55" s="269" t="s">
        <v>427</v>
      </c>
      <c r="B55" s="271"/>
      <c r="C55" s="272" t="s">
        <v>439</v>
      </c>
      <c r="D55" s="264" t="s">
        <v>428</v>
      </c>
      <c r="E55" s="268"/>
      <c r="F55" s="339"/>
      <c r="G55" s="66"/>
      <c r="H55" s="69"/>
      <c r="I55" s="131"/>
      <c r="J55" s="69"/>
      <c r="K55" s="131"/>
      <c r="L55" s="69"/>
      <c r="M55" s="131"/>
      <c r="N55" s="69"/>
      <c r="O55" s="131"/>
      <c r="P55" s="66"/>
      <c r="Q55" s="66"/>
      <c r="R55" s="66"/>
      <c r="S55" s="66"/>
    </row>
    <row r="56" spans="1:19" ht="15.75" x14ac:dyDescent="0.25">
      <c r="A56" s="68">
        <v>2.5</v>
      </c>
      <c r="B56" s="217" t="s">
        <v>82</v>
      </c>
      <c r="C56" s="215"/>
      <c r="D56" s="270" t="s">
        <v>49</v>
      </c>
      <c r="E56" s="322">
        <f>SUM(E51:E54)</f>
        <v>0</v>
      </c>
      <c r="F56" s="66"/>
      <c r="G56" s="66"/>
      <c r="H56" s="69"/>
      <c r="I56" s="131"/>
      <c r="J56" s="69"/>
      <c r="K56" s="131"/>
      <c r="L56" s="69"/>
      <c r="M56" s="131"/>
      <c r="N56" s="69"/>
      <c r="O56" s="131"/>
      <c r="P56" s="66"/>
      <c r="Q56" s="66"/>
      <c r="R56" s="66"/>
      <c r="S56" s="66"/>
    </row>
    <row r="57" spans="1:19" ht="18" x14ac:dyDescent="0.25">
      <c r="A57" s="85"/>
      <c r="B57" s="94"/>
      <c r="C57" s="83"/>
      <c r="D57" s="129"/>
      <c r="E57" s="130"/>
      <c r="F57" s="66"/>
      <c r="G57" s="66"/>
      <c r="H57" s="69"/>
      <c r="I57" s="131"/>
      <c r="J57" s="69"/>
      <c r="K57" s="131"/>
      <c r="L57" s="69"/>
      <c r="M57" s="131"/>
      <c r="N57" s="69"/>
      <c r="O57" s="131"/>
      <c r="P57" s="66"/>
      <c r="Q57" s="66"/>
      <c r="R57" s="66"/>
      <c r="S57" s="66"/>
    </row>
    <row r="58" spans="1:19" ht="18" x14ac:dyDescent="0.25">
      <c r="A58" s="85"/>
      <c r="B58" s="124" t="s">
        <v>18</v>
      </c>
      <c r="C58" s="83"/>
      <c r="D58" s="132"/>
      <c r="E58" s="133"/>
      <c r="F58" s="66"/>
      <c r="G58" s="66"/>
      <c r="H58" s="69"/>
      <c r="I58" s="131"/>
      <c r="J58" s="69"/>
      <c r="K58" s="131"/>
      <c r="L58" s="69"/>
      <c r="M58" s="131"/>
      <c r="N58" s="69"/>
      <c r="O58" s="131"/>
      <c r="P58" s="66"/>
      <c r="Q58" s="66"/>
      <c r="R58" s="66"/>
      <c r="S58" s="66"/>
    </row>
    <row r="59" spans="1:19" ht="15.75" x14ac:dyDescent="0.25">
      <c r="A59" s="68">
        <v>2.6</v>
      </c>
      <c r="B59" s="214" t="s">
        <v>83</v>
      </c>
      <c r="C59" s="215"/>
      <c r="D59" s="264" t="s">
        <v>50</v>
      </c>
      <c r="E59" s="323">
        <f>ROUND(0.5*S00140S_18,2)+ROUND(0.5*S00148S_18,2)</f>
        <v>0</v>
      </c>
      <c r="F59" s="66"/>
      <c r="G59" s="66"/>
      <c r="H59" s="66"/>
      <c r="I59" s="66"/>
      <c r="J59" s="66"/>
      <c r="K59" s="66"/>
      <c r="L59" s="66"/>
      <c r="M59" s="66"/>
      <c r="N59" s="66"/>
      <c r="O59" s="66"/>
      <c r="P59" s="66"/>
      <c r="Q59" s="66"/>
      <c r="R59" s="66"/>
      <c r="S59" s="66"/>
    </row>
    <row r="60" spans="1:19" ht="15.75" x14ac:dyDescent="0.25">
      <c r="A60" s="68">
        <v>2.7</v>
      </c>
      <c r="B60" s="214" t="s">
        <v>40</v>
      </c>
      <c r="C60" s="215"/>
      <c r="D60" s="264" t="s">
        <v>51</v>
      </c>
      <c r="E60" s="20"/>
      <c r="F60" s="66"/>
      <c r="G60" s="66"/>
      <c r="H60" s="66"/>
      <c r="I60" s="66"/>
      <c r="J60" s="66"/>
      <c r="K60" s="66"/>
      <c r="L60" s="66"/>
      <c r="M60" s="66"/>
      <c r="N60" s="66"/>
      <c r="O60" s="66"/>
      <c r="P60" s="66"/>
      <c r="Q60" s="66"/>
      <c r="R60" s="66"/>
      <c r="S60" s="66"/>
    </row>
    <row r="61" spans="1:19" ht="15.75" x14ac:dyDescent="0.25">
      <c r="A61" s="68">
        <v>2.8</v>
      </c>
      <c r="B61" s="216" t="s">
        <v>84</v>
      </c>
      <c r="C61" s="74"/>
      <c r="D61" s="264" t="s">
        <v>52</v>
      </c>
      <c r="E61" s="323">
        <f>S00156S_18+S00159S_18</f>
        <v>0</v>
      </c>
      <c r="F61" s="66"/>
      <c r="G61" s="66"/>
      <c r="H61" s="66"/>
      <c r="I61" s="66"/>
      <c r="J61" s="66"/>
      <c r="K61" s="66"/>
      <c r="L61" s="66"/>
      <c r="M61" s="66"/>
      <c r="N61" s="66"/>
      <c r="O61" s="66"/>
      <c r="P61" s="66"/>
      <c r="Q61" s="66"/>
      <c r="R61" s="66"/>
      <c r="S61" s="66"/>
    </row>
    <row r="62" spans="1:19" ht="18" x14ac:dyDescent="0.25">
      <c r="A62" s="85"/>
      <c r="B62" s="126"/>
      <c r="C62" s="87"/>
      <c r="D62" s="74"/>
      <c r="E62" s="134"/>
      <c r="F62" s="66"/>
      <c r="G62" s="66"/>
      <c r="H62" s="134"/>
      <c r="I62" s="66"/>
      <c r="J62" s="66"/>
      <c r="K62" s="66"/>
      <c r="L62" s="66"/>
      <c r="M62" s="66"/>
      <c r="N62" s="66"/>
      <c r="O62" s="66"/>
      <c r="P62" s="66"/>
      <c r="Q62" s="66"/>
      <c r="R62" s="66"/>
      <c r="S62" s="66"/>
    </row>
    <row r="63" spans="1:19" ht="18" x14ac:dyDescent="0.25">
      <c r="A63" s="85">
        <v>2.9</v>
      </c>
      <c r="B63" s="126" t="s">
        <v>38</v>
      </c>
      <c r="C63" s="87"/>
      <c r="D63" s="264" t="s">
        <v>53</v>
      </c>
      <c r="E63" s="324">
        <f>S00137E_18+S00162S_18</f>
        <v>0</v>
      </c>
      <c r="F63" s="66"/>
      <c r="G63" s="66"/>
      <c r="H63" s="66"/>
      <c r="I63" s="66"/>
      <c r="J63" s="66"/>
      <c r="K63" s="66"/>
      <c r="L63" s="66"/>
      <c r="M63" s="66"/>
      <c r="N63" s="66"/>
      <c r="O63" s="66"/>
      <c r="P63" s="66"/>
      <c r="Q63" s="66"/>
      <c r="R63" s="66"/>
      <c r="S63" s="66"/>
    </row>
    <row r="64" spans="1:19" ht="18" x14ac:dyDescent="0.25">
      <c r="A64" s="85"/>
      <c r="B64" s="126"/>
      <c r="C64" s="87"/>
      <c r="D64" s="135"/>
      <c r="E64" s="90"/>
      <c r="F64" s="66"/>
      <c r="G64" s="66"/>
      <c r="H64" s="66"/>
      <c r="I64" s="66"/>
      <c r="J64" s="66"/>
      <c r="K64" s="66"/>
      <c r="L64" s="66"/>
      <c r="M64" s="66"/>
      <c r="N64" s="66"/>
      <c r="O64" s="66"/>
      <c r="P64" s="66"/>
      <c r="Q64" s="66"/>
      <c r="R64" s="66"/>
      <c r="S64" s="66"/>
    </row>
    <row r="65" spans="1:19" ht="18" x14ac:dyDescent="0.25">
      <c r="A65" s="85"/>
      <c r="B65" s="127" t="s">
        <v>33</v>
      </c>
      <c r="C65" s="87"/>
      <c r="D65" s="135"/>
      <c r="E65" s="90"/>
      <c r="F65" s="66"/>
      <c r="G65" s="66"/>
      <c r="H65" s="66"/>
      <c r="I65" s="66"/>
      <c r="J65" s="66"/>
      <c r="K65" s="66"/>
      <c r="L65" s="66"/>
      <c r="M65" s="66"/>
      <c r="N65" s="66"/>
      <c r="O65" s="66"/>
      <c r="P65" s="66"/>
      <c r="Q65" s="66"/>
      <c r="R65" s="66"/>
      <c r="S65" s="66"/>
    </row>
    <row r="66" spans="1:19" ht="15.75" x14ac:dyDescent="0.25">
      <c r="A66" s="213">
        <v>2.1</v>
      </c>
      <c r="B66" s="214" t="s">
        <v>85</v>
      </c>
      <c r="C66" s="74"/>
      <c r="D66" s="264" t="s">
        <v>54</v>
      </c>
      <c r="E66" s="323">
        <f>ROUND((S00404S_18+S00405S_18)*0.5, 2)</f>
        <v>0</v>
      </c>
      <c r="F66" s="66"/>
      <c r="G66" s="66"/>
      <c r="H66" s="66"/>
      <c r="I66" s="66"/>
      <c r="J66" s="66"/>
      <c r="K66" s="66"/>
      <c r="L66" s="66"/>
      <c r="M66" s="66"/>
      <c r="N66" s="66"/>
      <c r="O66" s="66"/>
      <c r="P66" s="66"/>
      <c r="Q66" s="66"/>
      <c r="R66" s="66"/>
      <c r="S66" s="66"/>
    </row>
    <row r="67" spans="1:19" ht="15.75" x14ac:dyDescent="0.25">
      <c r="A67" s="68">
        <v>2.11</v>
      </c>
      <c r="B67" s="214" t="s">
        <v>34</v>
      </c>
      <c r="C67" s="74"/>
      <c r="D67" s="264" t="s">
        <v>55</v>
      </c>
      <c r="E67" s="20"/>
      <c r="F67" s="66"/>
      <c r="G67" s="66"/>
      <c r="H67" s="66"/>
      <c r="I67" s="66"/>
      <c r="J67" s="66"/>
      <c r="K67" s="66"/>
      <c r="L67" s="66"/>
      <c r="M67" s="66"/>
      <c r="N67" s="66"/>
      <c r="O67" s="66"/>
      <c r="P67" s="66"/>
      <c r="Q67" s="66"/>
      <c r="R67" s="66"/>
      <c r="S67" s="66"/>
    </row>
    <row r="68" spans="1:19" ht="15.75" x14ac:dyDescent="0.25">
      <c r="A68" s="68">
        <v>2.12</v>
      </c>
      <c r="B68" s="214" t="s">
        <v>86</v>
      </c>
      <c r="C68" s="215"/>
      <c r="D68" s="264" t="s">
        <v>56</v>
      </c>
      <c r="E68" s="323">
        <f>S00408S_18+S00409S_18</f>
        <v>0</v>
      </c>
      <c r="F68" s="66"/>
      <c r="G68" s="66"/>
      <c r="H68" s="66"/>
      <c r="I68" s="69"/>
      <c r="J68" s="66"/>
      <c r="K68" s="69"/>
      <c r="L68" s="66"/>
      <c r="M68" s="69"/>
      <c r="N68" s="66"/>
      <c r="O68" s="69"/>
      <c r="P68" s="66"/>
      <c r="Q68" s="66"/>
      <c r="R68" s="66"/>
      <c r="S68" s="66"/>
    </row>
    <row r="69" spans="1:19" ht="18" x14ac:dyDescent="0.25">
      <c r="A69" s="85"/>
      <c r="B69" s="92"/>
      <c r="C69" s="83"/>
      <c r="D69" s="135"/>
      <c r="E69" s="90"/>
      <c r="F69" s="66"/>
      <c r="G69" s="66"/>
      <c r="H69" s="66"/>
      <c r="I69" s="69"/>
      <c r="J69" s="66"/>
      <c r="K69" s="69"/>
      <c r="L69" s="66"/>
      <c r="M69" s="69"/>
      <c r="N69" s="66"/>
      <c r="O69" s="69"/>
      <c r="P69" s="66"/>
      <c r="Q69" s="66"/>
      <c r="R69" s="66"/>
      <c r="S69" s="66"/>
    </row>
    <row r="70" spans="1:19" ht="18" x14ac:dyDescent="0.25">
      <c r="A70" s="85">
        <v>2.13</v>
      </c>
      <c r="B70" s="85" t="s">
        <v>35</v>
      </c>
      <c r="C70" s="87"/>
      <c r="D70" s="270" t="s">
        <v>57</v>
      </c>
      <c r="E70" s="325">
        <f>ROUND(0.5*(S00324E_18+S00330E_18),2)</f>
        <v>0</v>
      </c>
      <c r="F70" s="66"/>
      <c r="G70" s="66"/>
      <c r="H70" s="66"/>
      <c r="I70" s="136"/>
      <c r="J70" s="66"/>
      <c r="K70" s="136"/>
      <c r="L70" s="66"/>
      <c r="M70" s="136"/>
      <c r="N70" s="66"/>
      <c r="O70" s="136"/>
      <c r="P70" s="66"/>
      <c r="Q70" s="66"/>
      <c r="R70" s="66"/>
      <c r="S70" s="66"/>
    </row>
    <row r="71" spans="1:19" ht="18" x14ac:dyDescent="0.25">
      <c r="A71" s="85"/>
      <c r="B71" s="85"/>
      <c r="C71" s="87"/>
      <c r="D71" s="135"/>
      <c r="E71" s="90"/>
      <c r="F71" s="66"/>
      <c r="G71" s="66"/>
      <c r="H71" s="66"/>
      <c r="I71" s="136"/>
      <c r="J71" s="66"/>
      <c r="K71" s="136"/>
      <c r="L71" s="66"/>
      <c r="M71" s="136"/>
      <c r="N71" s="66"/>
      <c r="O71" s="136"/>
      <c r="P71" s="66"/>
      <c r="Q71" s="66"/>
      <c r="R71" s="66"/>
      <c r="S71" s="66"/>
    </row>
    <row r="72" spans="1:19" ht="18" x14ac:dyDescent="0.25">
      <c r="A72" s="85"/>
      <c r="B72" s="124" t="s">
        <v>87</v>
      </c>
      <c r="C72" s="87"/>
      <c r="D72" s="135"/>
      <c r="E72" s="90"/>
      <c r="F72" s="66"/>
      <c r="G72" s="66"/>
      <c r="H72" s="66"/>
      <c r="I72" s="136"/>
      <c r="J72" s="66"/>
      <c r="K72" s="136"/>
      <c r="L72" s="66"/>
      <c r="M72" s="136"/>
      <c r="N72" s="66"/>
      <c r="O72" s="136"/>
      <c r="P72" s="66"/>
      <c r="Q72" s="66"/>
      <c r="R72" s="66"/>
      <c r="S72" s="66"/>
    </row>
    <row r="73" spans="1:19" ht="15.75" x14ac:dyDescent="0.25">
      <c r="A73" s="68">
        <v>2.14</v>
      </c>
      <c r="B73" s="214" t="s">
        <v>85</v>
      </c>
      <c r="C73" s="74"/>
      <c r="D73" s="264" t="s">
        <v>58</v>
      </c>
      <c r="E73" s="323">
        <f>ROUND(0.5*(S00168S_18 + S00176S_18),2)</f>
        <v>0</v>
      </c>
      <c r="F73" s="66"/>
      <c r="G73" s="66"/>
      <c r="H73" s="66"/>
      <c r="I73" s="136"/>
      <c r="J73" s="66"/>
      <c r="K73" s="136"/>
      <c r="L73" s="66"/>
      <c r="M73" s="136"/>
      <c r="N73" s="66"/>
      <c r="O73" s="136"/>
      <c r="P73" s="66"/>
      <c r="Q73" s="66"/>
      <c r="R73" s="66"/>
      <c r="S73" s="66"/>
    </row>
    <row r="74" spans="1:19" ht="15.75" x14ac:dyDescent="0.25">
      <c r="A74" s="68">
        <v>2.15</v>
      </c>
      <c r="B74" s="214" t="s">
        <v>34</v>
      </c>
      <c r="C74" s="74"/>
      <c r="D74" s="264" t="s">
        <v>59</v>
      </c>
      <c r="E74" s="21"/>
      <c r="F74" s="66"/>
      <c r="G74" s="66"/>
      <c r="H74" s="66"/>
      <c r="I74" s="136"/>
      <c r="J74" s="66"/>
      <c r="K74" s="136"/>
      <c r="L74" s="66"/>
      <c r="M74" s="136"/>
      <c r="N74" s="66"/>
      <c r="O74" s="136"/>
      <c r="P74" s="66"/>
      <c r="Q74" s="66"/>
      <c r="R74" s="66"/>
      <c r="S74" s="66"/>
    </row>
    <row r="75" spans="1:19" ht="18" x14ac:dyDescent="0.25">
      <c r="A75" s="85">
        <v>2.16</v>
      </c>
      <c r="B75" s="85" t="s">
        <v>39</v>
      </c>
      <c r="C75" s="83"/>
      <c r="D75" s="264" t="s">
        <v>60</v>
      </c>
      <c r="E75" s="323">
        <f>S00184S_18+S00187S_18</f>
        <v>0</v>
      </c>
      <c r="F75" s="66"/>
      <c r="G75" s="66"/>
      <c r="H75" s="66"/>
      <c r="I75" s="69"/>
      <c r="J75" s="66"/>
      <c r="K75" s="69"/>
      <c r="L75" s="66"/>
      <c r="M75" s="69"/>
      <c r="N75" s="66"/>
      <c r="O75" s="69"/>
      <c r="P75" s="66"/>
      <c r="Q75" s="66"/>
      <c r="R75" s="66"/>
      <c r="S75" s="66"/>
    </row>
    <row r="76" spans="1:19" x14ac:dyDescent="0.2">
      <c r="A76" s="4"/>
      <c r="B76" s="14"/>
      <c r="C76" s="1"/>
      <c r="D76" s="1"/>
      <c r="E76" s="1"/>
      <c r="F76" s="10"/>
      <c r="G76" s="9"/>
      <c r="H76" s="1"/>
      <c r="I76" s="2"/>
      <c r="J76" s="1"/>
      <c r="K76" s="2"/>
      <c r="L76" s="1"/>
      <c r="M76" s="2"/>
      <c r="N76" s="1"/>
      <c r="O76" s="2"/>
      <c r="P76" s="17"/>
      <c r="Q76" s="17"/>
      <c r="R76" s="17"/>
      <c r="S76" s="17"/>
    </row>
    <row r="77" spans="1:19" x14ac:dyDescent="0.2">
      <c r="A77" s="4"/>
      <c r="B77" s="1"/>
      <c r="C77" s="1"/>
      <c r="D77" s="1"/>
      <c r="E77" s="1"/>
      <c r="F77" s="10"/>
      <c r="G77" s="9"/>
      <c r="H77" s="1"/>
      <c r="I77" s="2"/>
      <c r="J77" s="1"/>
      <c r="K77" s="2"/>
      <c r="L77" s="1"/>
      <c r="M77" s="2"/>
      <c r="N77" s="1"/>
      <c r="O77" s="2"/>
      <c r="P77" s="17"/>
      <c r="Q77" s="17"/>
      <c r="R77" s="17"/>
      <c r="S77" s="17"/>
    </row>
    <row r="83" spans="2:2" x14ac:dyDescent="0.2">
      <c r="B83" s="19" t="s">
        <v>30</v>
      </c>
    </row>
  </sheetData>
  <sheetProtection password="97F8" sheet="1" objects="1" scenarios="1"/>
  <phoneticPr fontId="12" type="noConversion"/>
  <dataValidations count="2">
    <dataValidation type="whole" allowBlank="1" showInputMessage="1" showErrorMessage="1" error="Please enter Whole Number (no decimals)" sqref="E23:E26 G44:G45 G36:G39 G31:G32 E44:E45 E36:E39 G23:G26 E31:E32 I44:I45 I23:I26 I31:I32 I36:I39">
      <formula1>0</formula1>
      <formula2>200000</formula2>
    </dataValidation>
    <dataValidation type="list" allowBlank="1" showInputMessage="1" showErrorMessage="1" sqref="C5">
      <formula1>DSBName</formula1>
    </dataValidation>
  </dataValidations>
  <pageMargins left="0.3" right="0.3" top="0.05" bottom="0.05" header="0.3" footer="0.3"/>
  <pageSetup paperSize="5" scale="44" orientation="landscape" r:id="rId1"/>
  <headerFooter alignWithMargins="0"/>
  <rowBreaks count="1" manualBreakCount="1">
    <brk id="75"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85"/>
  <sheetViews>
    <sheetView view="pageBreakPreview" zoomScale="70" zoomScaleNormal="100" zoomScaleSheetLayoutView="70" workbookViewId="0">
      <selection activeCell="F23" sqref="F23"/>
    </sheetView>
  </sheetViews>
  <sheetFormatPr defaultRowHeight="12.75" x14ac:dyDescent="0.2"/>
  <cols>
    <col min="1" max="1" width="7.28515625" style="34" customWidth="1"/>
    <col min="2" max="2" width="12" style="34" customWidth="1"/>
    <col min="3" max="3" width="45" style="34" customWidth="1"/>
    <col min="4" max="4" width="7.5703125" style="34" customWidth="1"/>
    <col min="5" max="5" width="18.85546875" style="34" customWidth="1"/>
    <col min="6" max="6" width="16.5703125" style="34" customWidth="1"/>
    <col min="7" max="7" width="26.28515625" style="34" bestFit="1" customWidth="1"/>
    <col min="8" max="8" width="21.42578125" style="34" customWidth="1"/>
    <col min="9" max="9" width="18.5703125" style="34" customWidth="1"/>
    <col min="10" max="10" width="16.7109375" style="34" customWidth="1"/>
    <col min="11" max="11" width="30.5703125" style="34" bestFit="1" customWidth="1"/>
    <col min="12" max="12" width="16.42578125" style="34" customWidth="1"/>
    <col min="13" max="13" width="19.140625" style="34" customWidth="1"/>
    <col min="14" max="14" width="16.7109375" style="34" customWidth="1"/>
    <col min="15" max="15" width="28.5703125" style="34" customWidth="1"/>
    <col min="16" max="16" width="19.5703125" style="34" customWidth="1"/>
    <col min="17" max="17" width="19.140625" style="34" customWidth="1"/>
    <col min="18" max="18" width="16.42578125" style="34" customWidth="1"/>
    <col min="19" max="19" width="19.140625" style="34" customWidth="1"/>
    <col min="20" max="20" width="16.28515625" style="34" customWidth="1"/>
    <col min="21" max="21" width="19.140625" style="34" customWidth="1"/>
    <col min="22" max="16384" width="9.140625" style="34"/>
  </cols>
  <sheetData>
    <row r="1" spans="1:20" x14ac:dyDescent="0.2">
      <c r="A1" s="338" t="s">
        <v>441</v>
      </c>
      <c r="B1" s="265"/>
      <c r="C1" s="265"/>
      <c r="D1" s="265"/>
      <c r="E1" s="265"/>
      <c r="F1" s="265"/>
      <c r="G1" s="265"/>
      <c r="H1" s="265"/>
      <c r="I1" s="265"/>
      <c r="J1" s="265"/>
      <c r="K1" s="265"/>
      <c r="L1" s="265"/>
      <c r="M1" s="265"/>
      <c r="N1" s="265"/>
      <c r="O1" s="265"/>
      <c r="P1" s="265"/>
      <c r="Q1" s="265"/>
      <c r="R1" s="265"/>
      <c r="S1" s="265"/>
      <c r="T1" s="265"/>
    </row>
    <row r="2" spans="1:20" x14ac:dyDescent="0.2">
      <c r="A2" s="76" t="s">
        <v>41</v>
      </c>
      <c r="B2" s="296"/>
      <c r="C2" s="265"/>
      <c r="D2" s="265"/>
      <c r="E2" s="265"/>
      <c r="F2" s="265"/>
      <c r="G2" s="265"/>
      <c r="H2" s="265"/>
      <c r="I2" s="265"/>
      <c r="J2" s="265"/>
      <c r="K2" s="265"/>
      <c r="L2" s="265"/>
      <c r="M2" s="265"/>
      <c r="N2" s="265"/>
      <c r="O2" s="265"/>
      <c r="P2" s="265"/>
      <c r="Q2" s="265"/>
      <c r="R2" s="265"/>
      <c r="S2" s="265"/>
      <c r="T2" s="265"/>
    </row>
    <row r="3" spans="1:20" ht="18" x14ac:dyDescent="0.25">
      <c r="A3" s="76"/>
      <c r="B3" s="297" t="s">
        <v>333</v>
      </c>
      <c r="C3" s="297"/>
      <c r="D3" s="265"/>
      <c r="E3" s="142" t="s">
        <v>42</v>
      </c>
      <c r="F3" s="265"/>
      <c r="G3" s="265"/>
      <c r="H3" s="265"/>
      <c r="I3" s="265"/>
      <c r="J3" s="265"/>
      <c r="K3" s="265"/>
      <c r="L3" s="265"/>
      <c r="M3" s="265"/>
      <c r="N3" s="265"/>
      <c r="O3" s="265"/>
      <c r="P3" s="265"/>
      <c r="Q3" s="265"/>
      <c r="R3" s="265"/>
      <c r="S3" s="265"/>
      <c r="T3" s="265"/>
    </row>
    <row r="4" spans="1:20" ht="18" x14ac:dyDescent="0.25">
      <c r="A4" s="253"/>
      <c r="B4" s="269"/>
      <c r="C4" s="265"/>
      <c r="D4" s="265"/>
      <c r="E4" s="298" t="s">
        <v>43</v>
      </c>
      <c r="F4" s="265"/>
      <c r="G4" s="265"/>
      <c r="H4" s="265"/>
      <c r="I4" s="265"/>
      <c r="J4" s="265"/>
      <c r="K4" s="265"/>
      <c r="L4" s="265"/>
      <c r="M4" s="265"/>
      <c r="N4" s="265"/>
      <c r="O4" s="265"/>
      <c r="P4" s="265"/>
      <c r="Q4" s="265"/>
      <c r="R4" s="265"/>
      <c r="S4" s="265"/>
      <c r="T4" s="265"/>
    </row>
    <row r="5" spans="1:20" ht="15.75" x14ac:dyDescent="0.25">
      <c r="A5" s="80" t="s">
        <v>10</v>
      </c>
      <c r="B5" s="265"/>
      <c r="C5" s="326" t="str">
        <f>BoardName</f>
        <v>Board name / Nom du conseil</v>
      </c>
      <c r="D5" s="141"/>
      <c r="E5" s="76" t="s">
        <v>70</v>
      </c>
      <c r="F5" s="265"/>
      <c r="G5" s="71"/>
      <c r="H5" s="71"/>
      <c r="I5" s="71"/>
      <c r="J5" s="71"/>
      <c r="K5" s="265"/>
      <c r="L5" s="71"/>
      <c r="M5" s="71"/>
      <c r="N5" s="265"/>
      <c r="O5" s="265"/>
      <c r="P5" s="265"/>
      <c r="Q5" s="265"/>
      <c r="R5" s="265"/>
      <c r="S5" s="265"/>
      <c r="T5" s="265"/>
    </row>
    <row r="6" spans="1:20" ht="15.75" x14ac:dyDescent="0.25">
      <c r="A6" s="68" t="s">
        <v>11</v>
      </c>
      <c r="B6" s="265"/>
      <c r="C6" s="316" t="str">
        <f>BoardNumber</f>
        <v>ATTN: Error / Erreur</v>
      </c>
      <c r="D6" s="141"/>
      <c r="E6" s="76" t="s">
        <v>71</v>
      </c>
      <c r="F6" s="265"/>
      <c r="G6" s="73"/>
      <c r="H6" s="73"/>
      <c r="I6" s="73"/>
      <c r="J6" s="73"/>
      <c r="K6" s="265"/>
      <c r="L6" s="73"/>
      <c r="M6" s="73"/>
      <c r="N6" s="265"/>
      <c r="O6" s="265"/>
      <c r="P6" s="265"/>
      <c r="Q6" s="265"/>
      <c r="R6" s="265"/>
      <c r="S6" s="265"/>
      <c r="T6" s="265"/>
    </row>
    <row r="7" spans="1:20" x14ac:dyDescent="0.2">
      <c r="A7" s="76"/>
      <c r="B7" s="296"/>
      <c r="C7" s="265"/>
      <c r="D7" s="265"/>
      <c r="E7" s="143" t="s">
        <v>72</v>
      </c>
      <c r="F7" s="265"/>
      <c r="G7" s="265"/>
      <c r="H7" s="265"/>
      <c r="I7" s="265"/>
      <c r="J7" s="265"/>
      <c r="K7" s="265"/>
      <c r="L7" s="265"/>
      <c r="M7" s="265"/>
      <c r="N7" s="265"/>
      <c r="O7" s="265"/>
      <c r="P7" s="265"/>
      <c r="Q7" s="265"/>
      <c r="R7" s="265"/>
      <c r="S7" s="265"/>
      <c r="T7" s="265"/>
    </row>
    <row r="8" spans="1:20" ht="15" x14ac:dyDescent="0.25">
      <c r="A8" s="76"/>
      <c r="B8" s="265"/>
      <c r="C8" s="142"/>
      <c r="D8" s="265"/>
      <c r="E8" s="143" t="s">
        <v>73</v>
      </c>
      <c r="F8" s="265"/>
      <c r="G8" s="265"/>
      <c r="H8" s="265"/>
      <c r="I8" s="265"/>
      <c r="J8" s="265"/>
      <c r="K8" s="265"/>
      <c r="L8" s="265"/>
      <c r="M8" s="265"/>
      <c r="N8" s="265"/>
      <c r="O8" s="265"/>
      <c r="P8" s="265"/>
      <c r="Q8" s="265"/>
      <c r="R8" s="265"/>
      <c r="S8" s="265"/>
      <c r="T8" s="265"/>
    </row>
    <row r="9" spans="1:20" ht="14.25" x14ac:dyDescent="0.2">
      <c r="A9" s="76"/>
      <c r="B9" s="265"/>
      <c r="C9" s="298"/>
      <c r="D9" s="265"/>
      <c r="E9" s="143" t="s">
        <v>74</v>
      </c>
      <c r="F9" s="265"/>
      <c r="G9" s="265"/>
      <c r="H9" s="265"/>
      <c r="I9" s="265"/>
      <c r="J9" s="265"/>
      <c r="K9" s="265"/>
      <c r="L9" s="265"/>
      <c r="M9" s="265"/>
      <c r="N9" s="265"/>
      <c r="O9" s="265"/>
      <c r="P9" s="265"/>
      <c r="Q9" s="265"/>
      <c r="R9" s="265"/>
      <c r="S9" s="265"/>
      <c r="T9" s="265"/>
    </row>
    <row r="10" spans="1:20" x14ac:dyDescent="0.2">
      <c r="A10" s="76"/>
      <c r="B10" s="265"/>
      <c r="C10" s="76"/>
      <c r="D10" s="265"/>
      <c r="E10" s="265"/>
      <c r="F10" s="143"/>
      <c r="G10" s="265"/>
      <c r="H10" s="265"/>
      <c r="I10" s="265"/>
      <c r="J10" s="265"/>
      <c r="K10" s="265"/>
      <c r="L10" s="265"/>
      <c r="M10" s="265"/>
      <c r="N10" s="265"/>
      <c r="O10" s="265"/>
      <c r="P10" s="265"/>
      <c r="Q10" s="265"/>
      <c r="R10" s="265"/>
      <c r="S10" s="265"/>
      <c r="T10" s="265"/>
    </row>
    <row r="11" spans="1:20" x14ac:dyDescent="0.2">
      <c r="A11" s="76"/>
      <c r="B11" s="265"/>
      <c r="C11" s="76"/>
      <c r="D11" s="265"/>
      <c r="E11" s="265"/>
      <c r="F11" s="265"/>
      <c r="G11" s="265"/>
      <c r="H11" s="265"/>
      <c r="I11" s="265"/>
      <c r="J11" s="265"/>
      <c r="K11" s="265"/>
      <c r="L11" s="265"/>
      <c r="M11" s="265"/>
      <c r="N11" s="265"/>
      <c r="O11" s="265"/>
      <c r="P11" s="265"/>
      <c r="Q11" s="265"/>
      <c r="R11" s="265"/>
      <c r="S11" s="265"/>
      <c r="T11" s="265"/>
    </row>
    <row r="12" spans="1:20" x14ac:dyDescent="0.2">
      <c r="A12" s="76"/>
      <c r="B12" s="265"/>
      <c r="C12" s="76"/>
      <c r="D12" s="265"/>
      <c r="E12" s="265"/>
      <c r="F12" s="265"/>
      <c r="G12" s="265"/>
      <c r="H12" s="265"/>
      <c r="I12" s="265"/>
      <c r="J12" s="265"/>
      <c r="K12" s="265"/>
      <c r="L12" s="265"/>
      <c r="M12" s="265"/>
      <c r="N12" s="265"/>
      <c r="O12" s="265"/>
      <c r="P12" s="265"/>
      <c r="Q12" s="265"/>
      <c r="R12" s="265"/>
      <c r="S12" s="265"/>
      <c r="T12" s="265"/>
    </row>
    <row r="13" spans="1:20" x14ac:dyDescent="0.2">
      <c r="A13" s="76"/>
      <c r="B13" s="265"/>
      <c r="C13" s="76"/>
      <c r="D13" s="265"/>
      <c r="E13" s="265"/>
      <c r="F13" s="265"/>
      <c r="G13" s="265"/>
      <c r="H13" s="265"/>
      <c r="I13" s="265"/>
      <c r="J13" s="265"/>
      <c r="K13" s="265"/>
      <c r="L13" s="265"/>
      <c r="M13" s="265"/>
      <c r="N13" s="265"/>
      <c r="O13" s="265"/>
      <c r="P13" s="265"/>
      <c r="Q13" s="265"/>
      <c r="R13" s="265"/>
      <c r="S13" s="265"/>
      <c r="T13" s="265"/>
    </row>
    <row r="14" spans="1:20" x14ac:dyDescent="0.2">
      <c r="A14" s="76"/>
      <c r="B14" s="265"/>
      <c r="C14" s="76"/>
      <c r="D14" s="265"/>
      <c r="E14" s="265"/>
      <c r="F14" s="265"/>
      <c r="G14" s="265"/>
      <c r="H14" s="265"/>
      <c r="I14" s="265"/>
      <c r="J14" s="265"/>
      <c r="K14" s="265"/>
      <c r="L14" s="265"/>
      <c r="M14" s="265"/>
      <c r="N14" s="265"/>
      <c r="O14" s="265"/>
      <c r="P14" s="265"/>
      <c r="Q14" s="265"/>
      <c r="R14" s="265"/>
      <c r="S14" s="265"/>
      <c r="T14" s="265"/>
    </row>
    <row r="15" spans="1:20" x14ac:dyDescent="0.2">
      <c r="A15" s="76"/>
      <c r="B15" s="265"/>
      <c r="C15" s="143"/>
      <c r="D15" s="265"/>
      <c r="E15" s="265"/>
      <c r="F15" s="265"/>
      <c r="G15" s="265"/>
      <c r="H15" s="265"/>
      <c r="I15" s="265"/>
      <c r="J15" s="265"/>
      <c r="K15" s="265"/>
      <c r="L15" s="265"/>
      <c r="M15" s="265"/>
      <c r="N15" s="265"/>
      <c r="O15" s="265"/>
      <c r="P15" s="265"/>
      <c r="Q15" s="265"/>
      <c r="R15" s="265"/>
      <c r="S15" s="265"/>
      <c r="T15" s="265"/>
    </row>
    <row r="16" spans="1:20" x14ac:dyDescent="0.2">
      <c r="A16" s="76"/>
      <c r="B16" s="265"/>
      <c r="C16" s="143"/>
      <c r="D16" s="265"/>
      <c r="E16" s="265"/>
      <c r="F16" s="265"/>
      <c r="G16" s="265"/>
      <c r="H16" s="265"/>
      <c r="I16" s="265"/>
      <c r="J16" s="265"/>
      <c r="K16" s="265"/>
      <c r="L16" s="265"/>
      <c r="M16" s="265"/>
      <c r="N16" s="265"/>
      <c r="O16" s="265"/>
      <c r="P16" s="265"/>
      <c r="Q16" s="265"/>
      <c r="R16" s="265"/>
      <c r="S16" s="265"/>
      <c r="T16" s="265"/>
    </row>
    <row r="17" spans="1:20" x14ac:dyDescent="0.2">
      <c r="A17" s="76"/>
      <c r="B17" s="265"/>
      <c r="C17" s="143"/>
      <c r="D17" s="265"/>
      <c r="E17" s="265"/>
      <c r="F17" s="265"/>
      <c r="G17" s="265"/>
      <c r="H17" s="265"/>
      <c r="I17" s="265"/>
      <c r="J17" s="265"/>
      <c r="K17" s="265"/>
      <c r="L17" s="265"/>
      <c r="M17" s="265"/>
      <c r="N17" s="265"/>
      <c r="O17" s="265"/>
      <c r="P17" s="265"/>
      <c r="Q17" s="265"/>
      <c r="R17" s="265"/>
      <c r="S17" s="265"/>
      <c r="T17" s="265"/>
    </row>
    <row r="18" spans="1:20" x14ac:dyDescent="0.2">
      <c r="A18" s="76"/>
      <c r="B18" s="143"/>
      <c r="C18" s="143"/>
      <c r="D18" s="265"/>
      <c r="E18" s="265"/>
      <c r="F18" s="265"/>
      <c r="G18" s="265"/>
      <c r="H18" s="265"/>
      <c r="I18" s="265"/>
      <c r="J18" s="265"/>
      <c r="K18" s="265"/>
      <c r="L18" s="265"/>
      <c r="M18" s="265"/>
      <c r="N18" s="265"/>
      <c r="O18" s="265"/>
      <c r="P18" s="265"/>
      <c r="Q18" s="265"/>
      <c r="R18" s="265"/>
      <c r="S18" s="265"/>
      <c r="T18" s="265"/>
    </row>
    <row r="19" spans="1:20" ht="18" x14ac:dyDescent="0.25">
      <c r="A19" s="269"/>
      <c r="B19" s="77" t="s">
        <v>12</v>
      </c>
      <c r="C19" s="299"/>
      <c r="D19" s="265"/>
      <c r="E19" s="300" t="s">
        <v>99</v>
      </c>
      <c r="F19" s="301"/>
      <c r="G19" s="301"/>
      <c r="H19" s="301"/>
      <c r="I19" s="301"/>
      <c r="J19" s="302"/>
      <c r="K19" s="300" t="s">
        <v>119</v>
      </c>
      <c r="L19" s="301"/>
      <c r="M19" s="301"/>
      <c r="N19" s="301"/>
      <c r="O19" s="301"/>
      <c r="P19" s="301"/>
      <c r="Q19" s="301"/>
      <c r="R19" s="301"/>
      <c r="S19" s="301"/>
      <c r="T19" s="301"/>
    </row>
    <row r="20" spans="1:20" ht="18" x14ac:dyDescent="0.25">
      <c r="A20" s="269">
        <v>3</v>
      </c>
      <c r="B20" s="303" t="s">
        <v>0</v>
      </c>
      <c r="C20" s="304"/>
      <c r="D20" s="265"/>
      <c r="E20" s="96" t="s">
        <v>61</v>
      </c>
      <c r="F20" s="96" t="s">
        <v>62</v>
      </c>
      <c r="G20" s="96" t="s">
        <v>1</v>
      </c>
      <c r="H20" s="96" t="s">
        <v>63</v>
      </c>
      <c r="I20" s="97" t="s">
        <v>2</v>
      </c>
      <c r="J20" s="97" t="s">
        <v>64</v>
      </c>
      <c r="K20" s="96" t="s">
        <v>3</v>
      </c>
      <c r="L20" s="96" t="s">
        <v>65</v>
      </c>
      <c r="M20" s="96" t="s">
        <v>4</v>
      </c>
      <c r="N20" s="96" t="s">
        <v>66</v>
      </c>
      <c r="O20" s="96" t="s">
        <v>25</v>
      </c>
      <c r="P20" s="96" t="s">
        <v>67</v>
      </c>
      <c r="Q20" s="96" t="s">
        <v>26</v>
      </c>
      <c r="R20" s="96" t="s">
        <v>68</v>
      </c>
      <c r="S20" s="96" t="s">
        <v>27</v>
      </c>
      <c r="T20" s="96" t="s">
        <v>69</v>
      </c>
    </row>
    <row r="21" spans="1:20" s="36" customFormat="1" ht="51" customHeight="1" x14ac:dyDescent="0.2">
      <c r="A21" s="157"/>
      <c r="B21" s="285" t="s">
        <v>334</v>
      </c>
      <c r="C21" s="305"/>
      <c r="D21" s="175"/>
      <c r="E21" s="98" t="s">
        <v>88</v>
      </c>
      <c r="F21" s="99"/>
      <c r="G21" s="98" t="s">
        <v>89</v>
      </c>
      <c r="H21" s="260"/>
      <c r="I21" s="98" t="s">
        <v>90</v>
      </c>
      <c r="J21" s="261"/>
      <c r="K21" s="100" t="s">
        <v>91</v>
      </c>
      <c r="L21" s="262"/>
      <c r="M21" s="100" t="s">
        <v>92</v>
      </c>
      <c r="N21" s="101"/>
      <c r="O21" s="100" t="s">
        <v>93</v>
      </c>
      <c r="P21" s="101"/>
      <c r="Q21" s="100" t="s">
        <v>116</v>
      </c>
      <c r="R21" s="101"/>
      <c r="S21" s="100" t="s">
        <v>95</v>
      </c>
      <c r="T21" s="101"/>
    </row>
    <row r="22" spans="1:20" s="36" customFormat="1" ht="15.75" customHeight="1" x14ac:dyDescent="0.2">
      <c r="A22" s="157"/>
      <c r="B22" s="286" t="s">
        <v>13</v>
      </c>
      <c r="C22" s="306"/>
      <c r="D22" s="175"/>
      <c r="E22" s="194"/>
      <c r="F22" s="195"/>
      <c r="G22" s="194"/>
      <c r="H22" s="195"/>
      <c r="I22" s="247"/>
      <c r="J22" s="248"/>
      <c r="K22" s="196"/>
      <c r="L22" s="197"/>
      <c r="M22" s="196"/>
      <c r="N22" s="197"/>
      <c r="O22" s="196"/>
      <c r="P22" s="197"/>
      <c r="Q22" s="196"/>
      <c r="R22" s="197"/>
      <c r="S22" s="196"/>
      <c r="T22" s="197"/>
    </row>
    <row r="23" spans="1:20" ht="15.75" x14ac:dyDescent="0.25">
      <c r="A23" s="269">
        <v>3.1</v>
      </c>
      <c r="B23" s="271" t="s">
        <v>14</v>
      </c>
      <c r="C23" s="271"/>
      <c r="D23" s="265"/>
      <c r="E23" s="270" t="s">
        <v>337</v>
      </c>
      <c r="F23" s="49"/>
      <c r="G23" s="264" t="s">
        <v>338</v>
      </c>
      <c r="H23" s="49"/>
      <c r="I23" s="264" t="s">
        <v>339</v>
      </c>
      <c r="J23" s="327">
        <f>S00001E_19</f>
        <v>0</v>
      </c>
      <c r="K23" s="307"/>
      <c r="L23" s="307"/>
      <c r="M23" s="264" t="s">
        <v>340</v>
      </c>
      <c r="N23" s="50"/>
      <c r="O23" s="307"/>
      <c r="P23" s="307"/>
      <c r="Q23" s="264" t="s">
        <v>341</v>
      </c>
      <c r="R23" s="327">
        <f>S00001E_19+ S00004E_19</f>
        <v>0</v>
      </c>
      <c r="S23" s="307"/>
      <c r="T23" s="308"/>
    </row>
    <row r="24" spans="1:20" ht="15.75" x14ac:dyDescent="0.25">
      <c r="A24" s="269">
        <v>3.2</v>
      </c>
      <c r="B24" s="271" t="s">
        <v>15</v>
      </c>
      <c r="C24" s="271"/>
      <c r="D24" s="265"/>
      <c r="E24" s="270" t="s">
        <v>342</v>
      </c>
      <c r="F24" s="49"/>
      <c r="G24" s="264" t="s">
        <v>343</v>
      </c>
      <c r="H24" s="49"/>
      <c r="I24" s="264" t="s">
        <v>344</v>
      </c>
      <c r="J24" s="327">
        <f>S00009E_19</f>
        <v>0</v>
      </c>
      <c r="K24" s="309"/>
      <c r="L24" s="309"/>
      <c r="M24" s="264" t="s">
        <v>345</v>
      </c>
      <c r="N24" s="147"/>
      <c r="O24" s="309"/>
      <c r="P24" s="309"/>
      <c r="Q24" s="264" t="s">
        <v>346</v>
      </c>
      <c r="R24" s="327">
        <f>S00009E_19 + S00012E_19</f>
        <v>0</v>
      </c>
      <c r="S24" s="309"/>
      <c r="T24" s="310"/>
    </row>
    <row r="25" spans="1:20" ht="15.75" x14ac:dyDescent="0.25">
      <c r="A25" s="269">
        <v>3.3</v>
      </c>
      <c r="B25" s="271" t="s">
        <v>36</v>
      </c>
      <c r="C25" s="271"/>
      <c r="D25" s="265"/>
      <c r="E25" s="270" t="s">
        <v>347</v>
      </c>
      <c r="F25" s="49"/>
      <c r="G25" s="264" t="s">
        <v>348</v>
      </c>
      <c r="H25" s="49"/>
      <c r="I25" s="264" t="s">
        <v>349</v>
      </c>
      <c r="J25" s="327">
        <f>S00017E_19</f>
        <v>0</v>
      </c>
      <c r="K25" s="309"/>
      <c r="L25" s="309"/>
      <c r="M25" s="264" t="s">
        <v>350</v>
      </c>
      <c r="N25" s="147"/>
      <c r="O25" s="309"/>
      <c r="P25" s="309"/>
      <c r="Q25" s="264" t="s">
        <v>351</v>
      </c>
      <c r="R25" s="327">
        <f>S00017E_19+S00020E_19</f>
        <v>0</v>
      </c>
      <c r="S25" s="309"/>
      <c r="T25" s="310"/>
    </row>
    <row r="26" spans="1:20" ht="15.75" x14ac:dyDescent="0.25">
      <c r="A26" s="269">
        <v>3.4</v>
      </c>
      <c r="B26" s="271" t="s">
        <v>37</v>
      </c>
      <c r="C26" s="271"/>
      <c r="D26" s="265"/>
      <c r="E26" s="270" t="s">
        <v>352</v>
      </c>
      <c r="F26" s="49"/>
      <c r="G26" s="264" t="s">
        <v>353</v>
      </c>
      <c r="H26" s="49"/>
      <c r="I26" s="264" t="s">
        <v>354</v>
      </c>
      <c r="J26" s="327">
        <f>S00025E_19</f>
        <v>0</v>
      </c>
      <c r="K26" s="309"/>
      <c r="L26" s="309"/>
      <c r="M26" s="264" t="s">
        <v>355</v>
      </c>
      <c r="N26" s="147"/>
      <c r="O26" s="309"/>
      <c r="P26" s="309"/>
      <c r="Q26" s="264" t="s">
        <v>356</v>
      </c>
      <c r="R26" s="327">
        <f>S00025E_19+S00028E_19</f>
        <v>0</v>
      </c>
      <c r="S26" s="309"/>
      <c r="T26" s="310"/>
    </row>
    <row r="27" spans="1:20" ht="15.75" x14ac:dyDescent="0.2">
      <c r="A27" s="158">
        <v>3.5</v>
      </c>
      <c r="B27" s="159" t="s">
        <v>31</v>
      </c>
      <c r="C27" s="159"/>
      <c r="D27" s="265"/>
      <c r="E27" s="270" t="s">
        <v>357</v>
      </c>
      <c r="F27" s="327">
        <f>SUM(F23:F26)</f>
        <v>0</v>
      </c>
      <c r="G27" s="264" t="s">
        <v>358</v>
      </c>
      <c r="H27" s="327">
        <f>SUM(H23:H26)</f>
        <v>0</v>
      </c>
      <c r="I27" s="264" t="s">
        <v>359</v>
      </c>
      <c r="J27" s="327">
        <f>SUM(J23:J26)</f>
        <v>0</v>
      </c>
      <c r="K27" s="309"/>
      <c r="L27" s="309"/>
      <c r="M27" s="264" t="s">
        <v>360</v>
      </c>
      <c r="N27" s="327">
        <f>SUM(N23:N26)</f>
        <v>0</v>
      </c>
      <c r="O27" s="309"/>
      <c r="P27" s="309"/>
      <c r="Q27" s="264" t="s">
        <v>361</v>
      </c>
      <c r="R27" s="327">
        <f>SUM(R23:R26)</f>
        <v>0</v>
      </c>
      <c r="S27" s="309"/>
      <c r="T27" s="310"/>
    </row>
    <row r="28" spans="1:20" ht="15.75" x14ac:dyDescent="0.2">
      <c r="A28" s="158" t="s">
        <v>431</v>
      </c>
      <c r="B28" s="159" t="s">
        <v>32</v>
      </c>
      <c r="C28" s="159"/>
      <c r="D28" s="265"/>
      <c r="E28" s="140" t="s">
        <v>362</v>
      </c>
      <c r="F28" s="148"/>
      <c r="G28" s="140" t="s">
        <v>363</v>
      </c>
      <c r="H28" s="149"/>
      <c r="I28" s="140" t="s">
        <v>364</v>
      </c>
      <c r="J28" s="328">
        <f>S00321E_19</f>
        <v>0</v>
      </c>
      <c r="K28" s="309"/>
      <c r="L28" s="309"/>
      <c r="M28" s="140" t="s">
        <v>365</v>
      </c>
      <c r="N28" s="150"/>
      <c r="O28" s="309"/>
      <c r="P28" s="309"/>
      <c r="Q28" s="140" t="s">
        <v>366</v>
      </c>
      <c r="R28" s="328">
        <f>S00321E_19+S00323E_19</f>
        <v>0</v>
      </c>
      <c r="S28" s="309"/>
      <c r="T28" s="310"/>
    </row>
    <row r="29" spans="1:20" ht="15.75" x14ac:dyDescent="0.2">
      <c r="A29" s="158"/>
      <c r="B29" s="159"/>
      <c r="C29" s="159"/>
      <c r="D29" s="265"/>
      <c r="E29" s="114"/>
      <c r="F29" s="183"/>
      <c r="G29" s="114"/>
      <c r="H29" s="184"/>
      <c r="I29" s="114"/>
      <c r="J29" s="185"/>
      <c r="K29" s="311"/>
      <c r="L29" s="311"/>
      <c r="M29" s="114"/>
      <c r="N29" s="185"/>
      <c r="O29" s="311"/>
      <c r="P29" s="311"/>
      <c r="Q29" s="114"/>
      <c r="R29" s="185"/>
      <c r="S29" s="311"/>
      <c r="T29" s="311"/>
    </row>
    <row r="30" spans="1:20" ht="18" x14ac:dyDescent="0.25">
      <c r="A30" s="160"/>
      <c r="B30" s="292" t="s">
        <v>16</v>
      </c>
      <c r="C30" s="312"/>
      <c r="D30" s="176"/>
      <c r="E30" s="186"/>
      <c r="F30" s="187"/>
      <c r="G30" s="188"/>
      <c r="H30" s="189"/>
      <c r="I30" s="188"/>
      <c r="J30" s="189"/>
      <c r="K30" s="190"/>
      <c r="L30" s="191"/>
      <c r="M30" s="192"/>
      <c r="N30" s="193"/>
      <c r="O30" s="192"/>
      <c r="P30" s="193"/>
      <c r="Q30" s="192"/>
      <c r="R30" s="193"/>
      <c r="S30" s="192"/>
      <c r="T30" s="193"/>
    </row>
    <row r="31" spans="1:20" ht="15.75" x14ac:dyDescent="0.2">
      <c r="A31" s="158">
        <v>3.6</v>
      </c>
      <c r="B31" s="271" t="s">
        <v>80</v>
      </c>
      <c r="C31" s="271"/>
      <c r="D31" s="177"/>
      <c r="E31" s="264" t="s">
        <v>367</v>
      </c>
      <c r="F31" s="49"/>
      <c r="G31" s="264" t="s">
        <v>368</v>
      </c>
      <c r="H31" s="49"/>
      <c r="I31" s="264" t="s">
        <v>369</v>
      </c>
      <c r="J31" s="329">
        <f>S00041S_19-L31</f>
        <v>0</v>
      </c>
      <c r="K31" s="264" t="s">
        <v>370</v>
      </c>
      <c r="L31" s="151"/>
      <c r="M31" s="264" t="s">
        <v>371</v>
      </c>
      <c r="N31" s="147"/>
      <c r="O31" s="264" t="s">
        <v>372</v>
      </c>
      <c r="P31" s="147"/>
      <c r="Q31" s="264" t="s">
        <v>373</v>
      </c>
      <c r="R31" s="327">
        <f>S00390S_19+S00043S_19</f>
        <v>0</v>
      </c>
      <c r="S31" s="264" t="s">
        <v>374</v>
      </c>
      <c r="T31" s="327">
        <f>S00400S_19+S00402S_19</f>
        <v>0</v>
      </c>
    </row>
    <row r="32" spans="1:20" ht="15.75" x14ac:dyDescent="0.2">
      <c r="A32" s="158">
        <v>3.7</v>
      </c>
      <c r="B32" s="271" t="s">
        <v>81</v>
      </c>
      <c r="C32" s="271"/>
      <c r="D32" s="177"/>
      <c r="E32" s="264" t="s">
        <v>375</v>
      </c>
      <c r="F32" s="49"/>
      <c r="G32" s="264" t="s">
        <v>376</v>
      </c>
      <c r="H32" s="49"/>
      <c r="I32" s="264" t="s">
        <v>377</v>
      </c>
      <c r="J32" s="327">
        <f>S00047S_19</f>
        <v>0</v>
      </c>
      <c r="K32" s="313"/>
      <c r="L32" s="313"/>
      <c r="M32" s="264" t="s">
        <v>378</v>
      </c>
      <c r="N32" s="147"/>
      <c r="O32" s="313"/>
      <c r="P32" s="313"/>
      <c r="Q32" s="264" t="s">
        <v>379</v>
      </c>
      <c r="R32" s="327">
        <f>S00047S_19+S00049S_19</f>
        <v>0</v>
      </c>
      <c r="S32" s="313"/>
      <c r="T32" s="314"/>
    </row>
    <row r="33" spans="1:20" ht="15.75" x14ac:dyDescent="0.25">
      <c r="A33" s="145"/>
      <c r="B33" s="146"/>
      <c r="C33" s="146"/>
      <c r="D33" s="38"/>
      <c r="E33" s="146"/>
      <c r="F33" s="152"/>
      <c r="G33" s="152"/>
      <c r="H33" s="152"/>
      <c r="I33" s="152"/>
      <c r="J33" s="152"/>
      <c r="K33" s="152"/>
      <c r="L33" s="152"/>
      <c r="M33" s="146"/>
      <c r="N33" s="153"/>
      <c r="O33" s="153"/>
      <c r="P33" s="154"/>
      <c r="Q33" s="153"/>
      <c r="R33" s="154"/>
      <c r="S33" s="153"/>
      <c r="T33" s="154"/>
    </row>
    <row r="34" spans="1:20" s="36" customFormat="1" ht="48.75" customHeight="1" x14ac:dyDescent="0.2">
      <c r="A34" s="157"/>
      <c r="B34" s="295" t="s">
        <v>335</v>
      </c>
      <c r="C34" s="315"/>
      <c r="D34" s="175"/>
      <c r="E34" s="98" t="s">
        <v>88</v>
      </c>
      <c r="F34" s="99"/>
      <c r="G34" s="98" t="s">
        <v>89</v>
      </c>
      <c r="H34" s="260"/>
      <c r="I34" s="98" t="s">
        <v>90</v>
      </c>
      <c r="J34" s="261"/>
      <c r="K34" s="100" t="s">
        <v>91</v>
      </c>
      <c r="L34" s="262"/>
      <c r="M34" s="100" t="s">
        <v>92</v>
      </c>
      <c r="N34" s="101"/>
      <c r="O34" s="100" t="s">
        <v>93</v>
      </c>
      <c r="P34" s="101"/>
      <c r="Q34" s="100" t="s">
        <v>116</v>
      </c>
      <c r="R34" s="101"/>
      <c r="S34" s="100" t="s">
        <v>95</v>
      </c>
      <c r="T34" s="101"/>
    </row>
    <row r="35" spans="1:20" s="36" customFormat="1" ht="15.75" customHeight="1" x14ac:dyDescent="0.2">
      <c r="A35" s="157"/>
      <c r="B35" s="286" t="s">
        <v>17</v>
      </c>
      <c r="C35" s="306"/>
      <c r="D35" s="175"/>
      <c r="E35" s="194"/>
      <c r="F35" s="195"/>
      <c r="G35" s="194"/>
      <c r="H35" s="195"/>
      <c r="I35" s="194"/>
      <c r="J35" s="195"/>
      <c r="K35" s="196"/>
      <c r="L35" s="197"/>
      <c r="M35" s="196"/>
      <c r="N35" s="197"/>
      <c r="O35" s="196"/>
      <c r="P35" s="197"/>
      <c r="Q35" s="196"/>
      <c r="R35" s="197"/>
      <c r="S35" s="196"/>
      <c r="T35" s="197"/>
    </row>
    <row r="36" spans="1:20" ht="16.5" customHeight="1" x14ac:dyDescent="0.25">
      <c r="A36" s="269">
        <v>3.8</v>
      </c>
      <c r="B36" s="271" t="s">
        <v>14</v>
      </c>
      <c r="C36" s="271"/>
      <c r="D36" s="265"/>
      <c r="E36" s="270" t="s">
        <v>380</v>
      </c>
      <c r="F36" s="49"/>
      <c r="G36" s="264" t="s">
        <v>381</v>
      </c>
      <c r="H36" s="49"/>
      <c r="I36" s="264" t="s">
        <v>382</v>
      </c>
      <c r="J36" s="327">
        <f>S00005E_19</f>
        <v>0</v>
      </c>
      <c r="K36" s="307"/>
      <c r="L36" s="307"/>
      <c r="M36" s="264" t="s">
        <v>383</v>
      </c>
      <c r="N36" s="50"/>
      <c r="O36" s="307"/>
      <c r="P36" s="307"/>
      <c r="Q36" s="264" t="s">
        <v>384</v>
      </c>
      <c r="R36" s="327">
        <f>S00005E_19 +S00008E_19</f>
        <v>0</v>
      </c>
      <c r="S36" s="307"/>
      <c r="T36" s="308"/>
    </row>
    <row r="37" spans="1:20" ht="15.75" x14ac:dyDescent="0.25">
      <c r="A37" s="269">
        <v>3.9</v>
      </c>
      <c r="B37" s="271" t="s">
        <v>15</v>
      </c>
      <c r="C37" s="271"/>
      <c r="D37" s="265"/>
      <c r="E37" s="270" t="s">
        <v>385</v>
      </c>
      <c r="F37" s="49"/>
      <c r="G37" s="264" t="s">
        <v>386</v>
      </c>
      <c r="H37" s="49"/>
      <c r="I37" s="264" t="s">
        <v>387</v>
      </c>
      <c r="J37" s="327">
        <f>S00013E_19</f>
        <v>0</v>
      </c>
      <c r="K37" s="309"/>
      <c r="L37" s="309"/>
      <c r="M37" s="264" t="s">
        <v>388</v>
      </c>
      <c r="N37" s="147"/>
      <c r="O37" s="309"/>
      <c r="P37" s="309"/>
      <c r="Q37" s="264" t="s">
        <v>389</v>
      </c>
      <c r="R37" s="327">
        <f>S00013E_19 + S00016E_19</f>
        <v>0</v>
      </c>
      <c r="S37" s="309"/>
      <c r="T37" s="310"/>
    </row>
    <row r="38" spans="1:20" ht="15.75" x14ac:dyDescent="0.25">
      <c r="A38" s="161">
        <v>3.1</v>
      </c>
      <c r="B38" s="271" t="s">
        <v>36</v>
      </c>
      <c r="C38" s="271"/>
      <c r="D38" s="265"/>
      <c r="E38" s="270" t="s">
        <v>390</v>
      </c>
      <c r="F38" s="49"/>
      <c r="G38" s="264" t="s">
        <v>391</v>
      </c>
      <c r="H38" s="49"/>
      <c r="I38" s="264" t="s">
        <v>392</v>
      </c>
      <c r="J38" s="327">
        <f>S00021E_19</f>
        <v>0</v>
      </c>
      <c r="K38" s="309"/>
      <c r="L38" s="309"/>
      <c r="M38" s="264" t="s">
        <v>393</v>
      </c>
      <c r="N38" s="147"/>
      <c r="O38" s="309"/>
      <c r="P38" s="309"/>
      <c r="Q38" s="264" t="s">
        <v>394</v>
      </c>
      <c r="R38" s="327">
        <f>S00021E_19+S00024E_19</f>
        <v>0</v>
      </c>
      <c r="S38" s="309"/>
      <c r="T38" s="310"/>
    </row>
    <row r="39" spans="1:20" ht="15.75" x14ac:dyDescent="0.25">
      <c r="A39" s="161">
        <v>3.11</v>
      </c>
      <c r="B39" s="271" t="s">
        <v>37</v>
      </c>
      <c r="C39" s="271"/>
      <c r="D39" s="265"/>
      <c r="E39" s="270" t="s">
        <v>395</v>
      </c>
      <c r="F39" s="49"/>
      <c r="G39" s="264" t="s">
        <v>396</v>
      </c>
      <c r="H39" s="49"/>
      <c r="I39" s="264" t="s">
        <v>397</v>
      </c>
      <c r="J39" s="327">
        <f>S00029E_19</f>
        <v>0</v>
      </c>
      <c r="K39" s="309"/>
      <c r="L39" s="309"/>
      <c r="M39" s="264" t="s">
        <v>398</v>
      </c>
      <c r="N39" s="147"/>
      <c r="O39" s="309"/>
      <c r="P39" s="309"/>
      <c r="Q39" s="264" t="s">
        <v>399</v>
      </c>
      <c r="R39" s="327">
        <f>S00029E_19+S00032E_19</f>
        <v>0</v>
      </c>
      <c r="S39" s="309"/>
      <c r="T39" s="310"/>
    </row>
    <row r="40" spans="1:20" ht="15.75" x14ac:dyDescent="0.2">
      <c r="A40" s="162">
        <v>3.12</v>
      </c>
      <c r="B40" s="159" t="s">
        <v>31</v>
      </c>
      <c r="C40" s="159"/>
      <c r="D40" s="265"/>
      <c r="E40" s="270" t="s">
        <v>400</v>
      </c>
      <c r="F40" s="327">
        <f>SUM(F36:F39)</f>
        <v>0</v>
      </c>
      <c r="G40" s="264" t="s">
        <v>401</v>
      </c>
      <c r="H40" s="327">
        <f>SUM(H36:H39)</f>
        <v>0</v>
      </c>
      <c r="I40" s="264" t="s">
        <v>402</v>
      </c>
      <c r="J40" s="327">
        <f>SUM(J36:J39)</f>
        <v>0</v>
      </c>
      <c r="K40" s="309"/>
      <c r="L40" s="309"/>
      <c r="M40" s="264" t="s">
        <v>403</v>
      </c>
      <c r="N40" s="327">
        <f>SUM(N36:N39)</f>
        <v>0</v>
      </c>
      <c r="O40" s="309"/>
      <c r="P40" s="309"/>
      <c r="Q40" s="264" t="s">
        <v>404</v>
      </c>
      <c r="R40" s="327">
        <f>SUM(R36:R39)</f>
        <v>0</v>
      </c>
      <c r="S40" s="309"/>
      <c r="T40" s="310"/>
    </row>
    <row r="41" spans="1:20" ht="15.75" x14ac:dyDescent="0.2">
      <c r="A41" s="162" t="s">
        <v>432</v>
      </c>
      <c r="B41" s="159" t="s">
        <v>32</v>
      </c>
      <c r="C41" s="159"/>
      <c r="D41" s="265"/>
      <c r="E41" s="270" t="s">
        <v>405</v>
      </c>
      <c r="F41" s="155"/>
      <c r="G41" s="264" t="s">
        <v>406</v>
      </c>
      <c r="H41" s="156"/>
      <c r="I41" s="264" t="s">
        <v>407</v>
      </c>
      <c r="J41" s="327">
        <f>S00325E_19</f>
        <v>0</v>
      </c>
      <c r="K41" s="309"/>
      <c r="L41" s="309"/>
      <c r="M41" s="264" t="s">
        <v>408</v>
      </c>
      <c r="N41" s="147"/>
      <c r="O41" s="309"/>
      <c r="P41" s="309"/>
      <c r="Q41" s="264" t="s">
        <v>409</v>
      </c>
      <c r="R41" s="327">
        <f>S00325E_19+S00328E_19</f>
        <v>0</v>
      </c>
      <c r="S41" s="309"/>
      <c r="T41" s="310"/>
    </row>
    <row r="42" spans="1:20" ht="15.75" x14ac:dyDescent="0.2">
      <c r="A42" s="158"/>
      <c r="B42" s="159"/>
      <c r="C42" s="159"/>
      <c r="D42" s="265"/>
      <c r="E42" s="114"/>
      <c r="F42" s="183"/>
      <c r="G42" s="114"/>
      <c r="H42" s="184"/>
      <c r="I42" s="114"/>
      <c r="J42" s="185"/>
      <c r="K42" s="311"/>
      <c r="L42" s="311"/>
      <c r="M42" s="114"/>
      <c r="N42" s="185"/>
      <c r="O42" s="311"/>
      <c r="P42" s="311"/>
      <c r="Q42" s="114"/>
      <c r="R42" s="185"/>
      <c r="S42" s="311"/>
      <c r="T42" s="311"/>
    </row>
    <row r="43" spans="1:20" ht="15.75" x14ac:dyDescent="0.25">
      <c r="A43" s="163"/>
      <c r="B43" s="312" t="s">
        <v>16</v>
      </c>
      <c r="C43" s="312"/>
      <c r="D43" s="176"/>
      <c r="E43" s="186"/>
      <c r="F43" s="187"/>
      <c r="G43" s="188"/>
      <c r="H43" s="189"/>
      <c r="I43" s="188"/>
      <c r="J43" s="189"/>
      <c r="K43" s="190"/>
      <c r="L43" s="191"/>
      <c r="M43" s="192"/>
      <c r="N43" s="193"/>
      <c r="O43" s="192"/>
      <c r="P43" s="193"/>
      <c r="Q43" s="192"/>
      <c r="R43" s="193"/>
      <c r="S43" s="192"/>
      <c r="T43" s="193"/>
    </row>
    <row r="44" spans="1:20" ht="15.75" x14ac:dyDescent="0.2">
      <c r="A44" s="162">
        <v>3.13</v>
      </c>
      <c r="B44" s="271" t="s">
        <v>80</v>
      </c>
      <c r="C44" s="271"/>
      <c r="D44" s="177"/>
      <c r="E44" s="264" t="s">
        <v>410</v>
      </c>
      <c r="F44" s="49"/>
      <c r="G44" s="264" t="s">
        <v>411</v>
      </c>
      <c r="H44" s="49"/>
      <c r="I44" s="264" t="s">
        <v>412</v>
      </c>
      <c r="J44" s="329">
        <f>S00044S_19-L44</f>
        <v>0</v>
      </c>
      <c r="K44" s="264" t="s">
        <v>413</v>
      </c>
      <c r="L44" s="151"/>
      <c r="M44" s="264" t="s">
        <v>414</v>
      </c>
      <c r="N44" s="147"/>
      <c r="O44" s="264" t="s">
        <v>415</v>
      </c>
      <c r="P44" s="147"/>
      <c r="Q44" s="264" t="s">
        <v>416</v>
      </c>
      <c r="R44" s="327">
        <f>S00398S_19+S00046S_19</f>
        <v>0</v>
      </c>
      <c r="S44" s="264" t="s">
        <v>417</v>
      </c>
      <c r="T44" s="327">
        <f>S00401S_19+S00403S_19</f>
        <v>0</v>
      </c>
    </row>
    <row r="45" spans="1:20" ht="15.75" x14ac:dyDescent="0.2">
      <c r="A45" s="162">
        <v>3.14</v>
      </c>
      <c r="B45" s="271" t="s">
        <v>81</v>
      </c>
      <c r="C45" s="271"/>
      <c r="D45" s="177"/>
      <c r="E45" s="264" t="s">
        <v>418</v>
      </c>
      <c r="F45" s="49"/>
      <c r="G45" s="264" t="s">
        <v>419</v>
      </c>
      <c r="H45" s="49"/>
      <c r="I45" s="264" t="s">
        <v>420</v>
      </c>
      <c r="J45" s="327">
        <f>S00050S_19</f>
        <v>0</v>
      </c>
      <c r="K45" s="313"/>
      <c r="L45" s="313"/>
      <c r="M45" s="264" t="s">
        <v>421</v>
      </c>
      <c r="N45" s="147"/>
      <c r="O45" s="313"/>
      <c r="P45" s="313"/>
      <c r="Q45" s="264" t="s">
        <v>422</v>
      </c>
      <c r="R45" s="327">
        <f>S00050S_19+S00052S_19</f>
        <v>0</v>
      </c>
      <c r="S45" s="313"/>
      <c r="T45" s="314"/>
    </row>
    <row r="46" spans="1:20" ht="15.75" x14ac:dyDescent="0.25">
      <c r="A46" s="164"/>
      <c r="B46" s="144"/>
      <c r="C46" s="144"/>
      <c r="D46" s="177"/>
      <c r="E46" s="198"/>
      <c r="F46" s="199"/>
      <c r="G46" s="199"/>
      <c r="H46" s="199"/>
      <c r="I46" s="199"/>
      <c r="J46" s="199"/>
      <c r="K46" s="199"/>
      <c r="L46" s="199"/>
      <c r="M46" s="198"/>
      <c r="N46" s="141"/>
      <c r="O46" s="141"/>
      <c r="P46" s="141"/>
      <c r="Q46" s="141"/>
      <c r="R46" s="141"/>
      <c r="S46" s="141"/>
      <c r="T46" s="141"/>
    </row>
    <row r="47" spans="1:20" ht="15.75" x14ac:dyDescent="0.2">
      <c r="A47" s="158"/>
      <c r="B47" s="165"/>
      <c r="C47" s="165"/>
      <c r="D47" s="178"/>
      <c r="E47" s="200"/>
      <c r="F47" s="178"/>
      <c r="G47" s="201"/>
      <c r="H47" s="178"/>
      <c r="I47" s="201"/>
      <c r="J47" s="178"/>
      <c r="K47" s="201"/>
      <c r="L47" s="178"/>
      <c r="M47" s="178"/>
      <c r="N47" s="265"/>
      <c r="O47" s="265"/>
      <c r="P47" s="200"/>
      <c r="Q47" s="265"/>
      <c r="R47" s="200"/>
      <c r="S47" s="265"/>
      <c r="T47" s="200"/>
    </row>
    <row r="48" spans="1:20" ht="15" x14ac:dyDescent="0.2">
      <c r="A48" s="166"/>
      <c r="B48" s="165"/>
      <c r="C48" s="165"/>
      <c r="D48" s="178"/>
      <c r="E48" s="200"/>
      <c r="F48" s="178"/>
      <c r="G48" s="201"/>
      <c r="H48" s="178"/>
      <c r="I48" s="201"/>
      <c r="J48" s="178"/>
      <c r="K48" s="201"/>
      <c r="L48" s="178"/>
      <c r="M48" s="178"/>
      <c r="N48" s="265"/>
      <c r="O48" s="265"/>
      <c r="P48" s="200"/>
      <c r="Q48" s="265"/>
      <c r="R48" s="200"/>
      <c r="S48" s="265"/>
      <c r="T48" s="200"/>
    </row>
    <row r="49" spans="1:20" ht="15" x14ac:dyDescent="0.2">
      <c r="A49" s="166"/>
      <c r="B49" s="165"/>
      <c r="C49" s="165"/>
      <c r="D49" s="178"/>
      <c r="E49" s="200"/>
      <c r="F49" s="178"/>
      <c r="G49" s="201"/>
      <c r="H49" s="178"/>
      <c r="I49" s="201"/>
      <c r="J49" s="178"/>
      <c r="K49" s="201"/>
      <c r="L49" s="178"/>
      <c r="M49" s="178"/>
      <c r="N49" s="265"/>
      <c r="O49" s="265"/>
      <c r="P49" s="200"/>
      <c r="Q49" s="265"/>
      <c r="R49" s="200"/>
      <c r="S49" s="265"/>
      <c r="T49" s="200"/>
    </row>
    <row r="50" spans="1:20" ht="15.75" x14ac:dyDescent="0.25">
      <c r="A50" s="145"/>
      <c r="B50" s="146"/>
      <c r="C50" s="146"/>
      <c r="D50" s="38"/>
      <c r="E50" s="37"/>
      <c r="F50" s="38"/>
      <c r="G50" s="42"/>
      <c r="H50" s="42"/>
      <c r="I50" s="38"/>
      <c r="J50" s="38"/>
      <c r="K50" s="38"/>
      <c r="L50" s="38"/>
      <c r="M50" s="37"/>
      <c r="N50" s="39"/>
      <c r="O50" s="39"/>
      <c r="P50" s="40"/>
      <c r="Q50" s="39"/>
      <c r="R50" s="40"/>
      <c r="S50" s="39"/>
      <c r="T50" s="40"/>
    </row>
    <row r="51" spans="1:20" ht="18" x14ac:dyDescent="0.25">
      <c r="A51" s="269">
        <v>4</v>
      </c>
      <c r="B51" s="303" t="s">
        <v>336</v>
      </c>
      <c r="C51" s="304"/>
      <c r="D51" s="265"/>
      <c r="E51" s="179"/>
      <c r="F51" s="179"/>
      <c r="G51" s="265"/>
      <c r="H51" s="255" t="s">
        <v>96</v>
      </c>
      <c r="I51" s="259"/>
      <c r="J51" s="198"/>
      <c r="K51" s="141"/>
      <c r="L51" s="198"/>
      <c r="M51" s="141"/>
      <c r="N51" s="198"/>
      <c r="O51" s="141"/>
      <c r="P51" s="198"/>
      <c r="Q51" s="265"/>
      <c r="R51" s="265"/>
      <c r="S51" s="265"/>
      <c r="T51" s="265"/>
    </row>
    <row r="52" spans="1:20" ht="18" x14ac:dyDescent="0.25">
      <c r="A52" s="269"/>
      <c r="B52" s="258" t="s">
        <v>13</v>
      </c>
      <c r="C52" s="144"/>
      <c r="D52" s="265"/>
      <c r="E52" s="249"/>
      <c r="F52" s="249"/>
      <c r="G52" s="265"/>
      <c r="H52" s="254" t="s">
        <v>0</v>
      </c>
      <c r="I52" s="259"/>
      <c r="J52" s="202"/>
      <c r="K52" s="141"/>
      <c r="L52" s="202"/>
      <c r="M52" s="141"/>
      <c r="N52" s="202"/>
      <c r="O52" s="141"/>
      <c r="P52" s="202"/>
      <c r="Q52" s="265"/>
      <c r="R52" s="265"/>
      <c r="S52" s="265"/>
      <c r="T52" s="265"/>
    </row>
    <row r="53" spans="1:20" ht="15.75" x14ac:dyDescent="0.25">
      <c r="A53" s="269">
        <v>4.0999999999999996</v>
      </c>
      <c r="B53" s="271" t="s">
        <v>14</v>
      </c>
      <c r="C53" s="271"/>
      <c r="D53" s="180"/>
      <c r="E53" s="266"/>
      <c r="F53" s="181"/>
      <c r="G53" s="270" t="s">
        <v>100</v>
      </c>
      <c r="H53" s="330">
        <f>ROUND(0.5*S00121E_19,2) + ROUND(0.5* S00129E_19,2)</f>
        <v>0</v>
      </c>
      <c r="I53" s="141"/>
      <c r="J53" s="203"/>
      <c r="K53" s="141"/>
      <c r="L53" s="203"/>
      <c r="M53" s="141"/>
      <c r="N53" s="203"/>
      <c r="O53" s="141"/>
      <c r="P53" s="203"/>
      <c r="Q53" s="265"/>
      <c r="R53" s="265"/>
      <c r="S53" s="265"/>
      <c r="T53" s="265"/>
    </row>
    <row r="54" spans="1:20" ht="15.75" x14ac:dyDescent="0.25">
      <c r="A54" s="269">
        <v>4.2</v>
      </c>
      <c r="B54" s="271" t="s">
        <v>15</v>
      </c>
      <c r="C54" s="271"/>
      <c r="D54" s="180"/>
      <c r="E54" s="266"/>
      <c r="F54" s="181"/>
      <c r="G54" s="270" t="s">
        <v>101</v>
      </c>
      <c r="H54" s="330">
        <f>ROUND(0.5*S00300E_19,2) + ROUND(0.5*S00303E_19,2)</f>
        <v>0</v>
      </c>
      <c r="I54" s="141"/>
      <c r="J54" s="203"/>
      <c r="K54" s="141"/>
      <c r="L54" s="203"/>
      <c r="M54" s="141"/>
      <c r="N54" s="203"/>
      <c r="O54" s="141"/>
      <c r="P54" s="203"/>
      <c r="Q54" s="265"/>
      <c r="R54" s="265"/>
      <c r="S54" s="265"/>
      <c r="T54" s="265"/>
    </row>
    <row r="55" spans="1:20" ht="15.75" x14ac:dyDescent="0.25">
      <c r="A55" s="269">
        <v>4.3</v>
      </c>
      <c r="B55" s="271" t="s">
        <v>36</v>
      </c>
      <c r="C55" s="271"/>
      <c r="D55" s="180"/>
      <c r="E55" s="266"/>
      <c r="F55" s="267"/>
      <c r="G55" s="270" t="s">
        <v>102</v>
      </c>
      <c r="H55" s="330">
        <f>ROUND(0.5*S00301E_19,2) +ROUND(0.5*S00304E_19,2)</f>
        <v>0</v>
      </c>
      <c r="I55" s="141"/>
      <c r="J55" s="203"/>
      <c r="K55" s="141"/>
      <c r="L55" s="203"/>
      <c r="M55" s="141"/>
      <c r="N55" s="203"/>
      <c r="O55" s="141"/>
      <c r="P55" s="203"/>
      <c r="Q55" s="265"/>
      <c r="R55" s="265"/>
      <c r="S55" s="265"/>
      <c r="T55" s="265"/>
    </row>
    <row r="56" spans="1:20" ht="15.75" x14ac:dyDescent="0.25">
      <c r="A56" s="269">
        <v>4.4000000000000004</v>
      </c>
      <c r="B56" s="271" t="s">
        <v>37</v>
      </c>
      <c r="C56" s="271"/>
      <c r="D56" s="265"/>
      <c r="E56" s="266"/>
      <c r="F56" s="267"/>
      <c r="G56" s="270" t="s">
        <v>103</v>
      </c>
      <c r="H56" s="330">
        <f>ROUND(0.5*S00125E_19,2) +ROUND(0.5*S00133E_19,2)</f>
        <v>0</v>
      </c>
      <c r="I56" s="141"/>
      <c r="J56" s="203"/>
      <c r="K56" s="141"/>
      <c r="L56" s="203"/>
      <c r="M56" s="141"/>
      <c r="N56" s="203"/>
      <c r="O56" s="141"/>
      <c r="P56" s="203"/>
      <c r="Q56" s="265"/>
      <c r="R56" s="265"/>
      <c r="S56" s="265"/>
      <c r="T56" s="265"/>
    </row>
    <row r="57" spans="1:20" ht="15.75" x14ac:dyDescent="0.25">
      <c r="A57" s="269" t="s">
        <v>429</v>
      </c>
      <c r="B57" s="271"/>
      <c r="C57" s="272" t="s">
        <v>439</v>
      </c>
      <c r="D57" s="265"/>
      <c r="E57" s="266"/>
      <c r="F57" s="267"/>
      <c r="G57" s="264" t="s">
        <v>430</v>
      </c>
      <c r="H57" s="268"/>
      <c r="I57" s="339"/>
      <c r="J57" s="203"/>
      <c r="K57" s="141"/>
      <c r="L57" s="203"/>
      <c r="M57" s="141"/>
      <c r="N57" s="203"/>
      <c r="O57" s="141"/>
      <c r="P57" s="203"/>
      <c r="Q57" s="265"/>
      <c r="R57" s="265"/>
      <c r="S57" s="265"/>
      <c r="T57" s="265"/>
    </row>
    <row r="58" spans="1:20" ht="15.75" x14ac:dyDescent="0.25">
      <c r="A58" s="269">
        <v>4.5</v>
      </c>
      <c r="B58" s="168" t="s">
        <v>97</v>
      </c>
      <c r="C58" s="159"/>
      <c r="D58" s="265"/>
      <c r="E58" s="266"/>
      <c r="F58" s="267"/>
      <c r="G58" s="270" t="s">
        <v>104</v>
      </c>
      <c r="H58" s="331">
        <f>SUM(H53:H56)</f>
        <v>0</v>
      </c>
      <c r="I58" s="141"/>
      <c r="J58" s="203"/>
      <c r="K58" s="141"/>
      <c r="L58" s="203"/>
      <c r="M58" s="141"/>
      <c r="N58" s="203"/>
      <c r="O58" s="141"/>
      <c r="P58" s="203"/>
      <c r="Q58" s="265"/>
      <c r="R58" s="265"/>
      <c r="S58" s="265"/>
      <c r="T58" s="265"/>
    </row>
    <row r="59" spans="1:20" ht="15.75" x14ac:dyDescent="0.25">
      <c r="A59" s="269"/>
      <c r="B59" s="159"/>
      <c r="C59" s="159"/>
      <c r="D59" s="265"/>
      <c r="E59" s="266"/>
      <c r="F59" s="266"/>
      <c r="G59" s="129"/>
      <c r="H59" s="129"/>
      <c r="I59" s="141"/>
      <c r="J59" s="203"/>
      <c r="K59" s="141"/>
      <c r="L59" s="203"/>
      <c r="M59" s="141"/>
      <c r="N59" s="203"/>
      <c r="O59" s="141"/>
      <c r="P59" s="203"/>
      <c r="Q59" s="265"/>
      <c r="R59" s="265"/>
      <c r="S59" s="265"/>
      <c r="T59" s="265"/>
    </row>
    <row r="60" spans="1:20" ht="18" x14ac:dyDescent="0.25">
      <c r="A60" s="269"/>
      <c r="B60" s="258" t="s">
        <v>18</v>
      </c>
      <c r="C60" s="167"/>
      <c r="D60" s="265"/>
      <c r="E60" s="266"/>
      <c r="F60" s="267"/>
      <c r="G60" s="132"/>
      <c r="H60" s="207"/>
      <c r="I60" s="141"/>
      <c r="J60" s="203"/>
      <c r="K60" s="141"/>
      <c r="L60" s="203"/>
      <c r="M60" s="141"/>
      <c r="N60" s="203"/>
      <c r="O60" s="141"/>
      <c r="P60" s="203"/>
      <c r="Q60" s="265"/>
      <c r="R60" s="265"/>
      <c r="S60" s="265"/>
      <c r="T60" s="265"/>
    </row>
    <row r="61" spans="1:20" ht="15.75" x14ac:dyDescent="0.25">
      <c r="A61" s="269">
        <v>4.5999999999999996</v>
      </c>
      <c r="B61" s="271" t="s">
        <v>83</v>
      </c>
      <c r="C61" s="271"/>
      <c r="D61" s="79"/>
      <c r="E61" s="182"/>
      <c r="F61" s="182"/>
      <c r="G61" s="264" t="s">
        <v>105</v>
      </c>
      <c r="H61" s="332">
        <f>ROUND(0.5*S00140S_19,2)+ROUND(0.5*S00148S_19,2)</f>
        <v>0</v>
      </c>
      <c r="I61" s="265"/>
      <c r="J61" s="265"/>
      <c r="K61" s="265"/>
      <c r="L61" s="265"/>
      <c r="M61" s="265"/>
      <c r="N61" s="265"/>
      <c r="O61" s="265"/>
      <c r="P61" s="265"/>
      <c r="Q61" s="265"/>
      <c r="R61" s="265"/>
      <c r="S61" s="265"/>
      <c r="T61" s="265"/>
    </row>
    <row r="62" spans="1:20" ht="15.75" x14ac:dyDescent="0.25">
      <c r="A62" s="269">
        <v>4.7</v>
      </c>
      <c r="B62" s="271" t="s">
        <v>40</v>
      </c>
      <c r="C62" s="271"/>
      <c r="D62" s="79"/>
      <c r="E62" s="182"/>
      <c r="F62" s="182"/>
      <c r="G62" s="264" t="s">
        <v>106</v>
      </c>
      <c r="H62" s="208"/>
      <c r="I62" s="265"/>
      <c r="J62" s="265"/>
      <c r="K62" s="265"/>
      <c r="L62" s="265"/>
      <c r="M62" s="265"/>
      <c r="N62" s="265"/>
      <c r="O62" s="265"/>
      <c r="P62" s="265"/>
      <c r="Q62" s="265"/>
      <c r="R62" s="265"/>
      <c r="S62" s="265"/>
      <c r="T62" s="265"/>
    </row>
    <row r="63" spans="1:20" ht="15.75" x14ac:dyDescent="0.25">
      <c r="A63" s="269">
        <v>4.8</v>
      </c>
      <c r="B63" s="169" t="s">
        <v>84</v>
      </c>
      <c r="C63" s="169"/>
      <c r="D63" s="79"/>
      <c r="E63" s="182"/>
      <c r="F63" s="182"/>
      <c r="G63" s="264" t="s">
        <v>107</v>
      </c>
      <c r="H63" s="332">
        <f>S00156S_19+S00159S_19</f>
        <v>0</v>
      </c>
      <c r="I63" s="265"/>
      <c r="J63" s="265"/>
      <c r="K63" s="265"/>
      <c r="L63" s="265"/>
      <c r="M63" s="265"/>
      <c r="N63" s="265"/>
      <c r="O63" s="265"/>
      <c r="P63" s="265"/>
      <c r="Q63" s="265"/>
      <c r="R63" s="265"/>
      <c r="S63" s="265"/>
      <c r="T63" s="265"/>
    </row>
    <row r="64" spans="1:20" ht="15.75" x14ac:dyDescent="0.25">
      <c r="A64" s="269"/>
      <c r="B64" s="169"/>
      <c r="C64" s="169"/>
      <c r="D64" s="182"/>
      <c r="E64" s="182"/>
      <c r="F64" s="182"/>
      <c r="G64" s="144"/>
      <c r="H64" s="144"/>
      <c r="I64" s="182"/>
      <c r="J64" s="265"/>
      <c r="K64" s="265"/>
      <c r="L64" s="265"/>
      <c r="M64" s="265"/>
      <c r="N64" s="265"/>
      <c r="O64" s="265"/>
      <c r="P64" s="265"/>
      <c r="Q64" s="265"/>
      <c r="R64" s="265"/>
      <c r="S64" s="265"/>
      <c r="T64" s="265"/>
    </row>
    <row r="65" spans="1:20" ht="18" x14ac:dyDescent="0.25">
      <c r="A65" s="269">
        <v>4.9000000000000004</v>
      </c>
      <c r="B65" s="256" t="s">
        <v>38</v>
      </c>
      <c r="C65" s="169"/>
      <c r="D65" s="182"/>
      <c r="E65" s="182"/>
      <c r="F65" s="182"/>
      <c r="G65" s="264" t="s">
        <v>108</v>
      </c>
      <c r="H65" s="333">
        <f>S00137E_19+S00162S_19</f>
        <v>0</v>
      </c>
      <c r="I65" s="265"/>
      <c r="J65" s="265"/>
      <c r="K65" s="265"/>
      <c r="L65" s="265"/>
      <c r="M65" s="265"/>
      <c r="N65" s="265"/>
      <c r="O65" s="265"/>
      <c r="P65" s="265"/>
      <c r="Q65" s="265"/>
      <c r="R65" s="265"/>
      <c r="S65" s="265"/>
      <c r="T65" s="265"/>
    </row>
    <row r="66" spans="1:20" ht="15.75" x14ac:dyDescent="0.25">
      <c r="A66" s="269"/>
      <c r="B66" s="169"/>
      <c r="C66" s="169"/>
      <c r="D66" s="182"/>
      <c r="E66" s="182"/>
      <c r="F66" s="182"/>
      <c r="G66" s="209"/>
      <c r="H66" s="210"/>
      <c r="I66" s="265"/>
      <c r="J66" s="265"/>
      <c r="K66" s="265"/>
      <c r="L66" s="265"/>
      <c r="M66" s="265"/>
      <c r="N66" s="265"/>
      <c r="O66" s="265"/>
      <c r="P66" s="265"/>
      <c r="Q66" s="265"/>
      <c r="R66" s="265"/>
      <c r="S66" s="265"/>
      <c r="T66" s="265"/>
    </row>
    <row r="67" spans="1:20" ht="18" x14ac:dyDescent="0.25">
      <c r="A67" s="269"/>
      <c r="B67" s="257" t="s">
        <v>33</v>
      </c>
      <c r="C67" s="170"/>
      <c r="D67" s="182"/>
      <c r="E67" s="182"/>
      <c r="F67" s="182"/>
      <c r="G67" s="209"/>
      <c r="H67" s="210"/>
      <c r="I67" s="265"/>
      <c r="J67" s="265"/>
      <c r="K67" s="265"/>
      <c r="L67" s="265"/>
      <c r="M67" s="265"/>
      <c r="N67" s="265"/>
      <c r="O67" s="265"/>
      <c r="P67" s="265"/>
      <c r="Q67" s="265"/>
      <c r="R67" s="265"/>
      <c r="S67" s="265"/>
      <c r="T67" s="265"/>
    </row>
    <row r="68" spans="1:20" ht="15.75" x14ac:dyDescent="0.25">
      <c r="A68" s="161">
        <v>4.0999999999999996</v>
      </c>
      <c r="B68" s="271" t="s">
        <v>85</v>
      </c>
      <c r="C68" s="144"/>
      <c r="D68" s="182"/>
      <c r="E68" s="182"/>
      <c r="F68" s="182"/>
      <c r="G68" s="264" t="s">
        <v>109</v>
      </c>
      <c r="H68" s="332">
        <f>ROUND((S00404S_19+S00405S_19)*0.5, 2)</f>
        <v>0</v>
      </c>
      <c r="I68" s="265"/>
      <c r="J68" s="265"/>
      <c r="K68" s="265"/>
      <c r="L68" s="265"/>
      <c r="M68" s="265"/>
      <c r="N68" s="265"/>
      <c r="O68" s="265"/>
      <c r="P68" s="265"/>
      <c r="Q68" s="265"/>
      <c r="R68" s="265"/>
      <c r="S68" s="265"/>
      <c r="T68" s="265"/>
    </row>
    <row r="69" spans="1:20" ht="15.75" x14ac:dyDescent="0.25">
      <c r="A69" s="269">
        <v>4.1100000000000003</v>
      </c>
      <c r="B69" s="271" t="s">
        <v>34</v>
      </c>
      <c r="C69" s="144"/>
      <c r="D69" s="182"/>
      <c r="E69" s="182"/>
      <c r="F69" s="182"/>
      <c r="G69" s="264" t="s">
        <v>110</v>
      </c>
      <c r="H69" s="208"/>
      <c r="I69" s="265"/>
      <c r="J69" s="265"/>
      <c r="K69" s="265"/>
      <c r="L69" s="265"/>
      <c r="M69" s="265"/>
      <c r="N69" s="265"/>
      <c r="O69" s="265"/>
      <c r="P69" s="265"/>
      <c r="Q69" s="265"/>
      <c r="R69" s="265"/>
      <c r="S69" s="265"/>
      <c r="T69" s="265"/>
    </row>
    <row r="70" spans="1:20" ht="15.75" x14ac:dyDescent="0.25">
      <c r="A70" s="269">
        <v>4.12</v>
      </c>
      <c r="B70" s="271" t="s">
        <v>98</v>
      </c>
      <c r="C70" s="171"/>
      <c r="D70" s="265"/>
      <c r="E70" s="265"/>
      <c r="F70" s="265"/>
      <c r="G70" s="264" t="s">
        <v>111</v>
      </c>
      <c r="H70" s="332">
        <f>S00408S_19+S00409S_19</f>
        <v>0</v>
      </c>
      <c r="I70" s="265"/>
      <c r="J70" s="141"/>
      <c r="K70" s="265"/>
      <c r="L70" s="141"/>
      <c r="M70" s="265"/>
      <c r="N70" s="141"/>
      <c r="O70" s="265"/>
      <c r="P70" s="141"/>
      <c r="Q70" s="265"/>
      <c r="R70" s="265"/>
      <c r="S70" s="265"/>
      <c r="T70" s="265"/>
    </row>
    <row r="71" spans="1:20" ht="15.75" x14ac:dyDescent="0.25">
      <c r="A71" s="269"/>
      <c r="B71" s="271"/>
      <c r="C71" s="171"/>
      <c r="D71" s="265"/>
      <c r="E71" s="265"/>
      <c r="F71" s="265"/>
      <c r="G71" s="211"/>
      <c r="H71" s="210"/>
      <c r="I71" s="265"/>
      <c r="J71" s="141"/>
      <c r="K71" s="265"/>
      <c r="L71" s="141"/>
      <c r="M71" s="265"/>
      <c r="N71" s="141"/>
      <c r="O71" s="265"/>
      <c r="P71" s="141"/>
      <c r="Q71" s="265"/>
      <c r="R71" s="265"/>
      <c r="S71" s="265"/>
      <c r="T71" s="265"/>
    </row>
    <row r="72" spans="1:20" ht="18" x14ac:dyDescent="0.25">
      <c r="A72" s="269">
        <v>4.13</v>
      </c>
      <c r="B72" s="253" t="s">
        <v>35</v>
      </c>
      <c r="C72" s="172"/>
      <c r="D72" s="79"/>
      <c r="E72" s="79"/>
      <c r="F72" s="79"/>
      <c r="G72" s="270" t="s">
        <v>112</v>
      </c>
      <c r="H72" s="332">
        <f>ROUND(0.5*(S00324E_19+S00330E_19),2)</f>
        <v>0</v>
      </c>
      <c r="I72" s="265"/>
      <c r="J72" s="79"/>
      <c r="K72" s="265"/>
      <c r="L72" s="79"/>
      <c r="M72" s="265"/>
      <c r="N72" s="79"/>
      <c r="O72" s="265"/>
      <c r="P72" s="79"/>
      <c r="Q72" s="265"/>
      <c r="R72" s="265"/>
      <c r="S72" s="265"/>
      <c r="T72" s="265"/>
    </row>
    <row r="73" spans="1:20" ht="15.75" x14ac:dyDescent="0.25">
      <c r="A73" s="269"/>
      <c r="B73" s="269"/>
      <c r="C73" s="271"/>
      <c r="D73" s="79"/>
      <c r="E73" s="79"/>
      <c r="F73" s="79"/>
      <c r="G73" s="209"/>
      <c r="H73" s="210"/>
      <c r="I73" s="265"/>
      <c r="J73" s="79"/>
      <c r="K73" s="265"/>
      <c r="L73" s="79"/>
      <c r="M73" s="265"/>
      <c r="N73" s="79"/>
      <c r="O73" s="265"/>
      <c r="P73" s="79"/>
      <c r="Q73" s="265"/>
      <c r="R73" s="265"/>
      <c r="S73" s="265"/>
      <c r="T73" s="265"/>
    </row>
    <row r="74" spans="1:20" ht="15.75" x14ac:dyDescent="0.25">
      <c r="A74" s="269"/>
      <c r="B74" s="167" t="s">
        <v>87</v>
      </c>
      <c r="C74" s="167"/>
      <c r="D74" s="79"/>
      <c r="E74" s="79"/>
      <c r="F74" s="79"/>
      <c r="G74" s="209"/>
      <c r="H74" s="210"/>
      <c r="I74" s="265"/>
      <c r="J74" s="79"/>
      <c r="K74" s="265"/>
      <c r="L74" s="79"/>
      <c r="M74" s="265"/>
      <c r="N74" s="79"/>
      <c r="O74" s="265"/>
      <c r="P74" s="79"/>
      <c r="Q74" s="265"/>
      <c r="R74" s="265"/>
      <c r="S74" s="265"/>
      <c r="T74" s="265"/>
    </row>
    <row r="75" spans="1:20" ht="15.75" x14ac:dyDescent="0.25">
      <c r="A75" s="269">
        <v>4.1399999999999997</v>
      </c>
      <c r="B75" s="271" t="s">
        <v>85</v>
      </c>
      <c r="C75" s="271"/>
      <c r="D75" s="79"/>
      <c r="E75" s="79"/>
      <c r="F75" s="79"/>
      <c r="G75" s="264" t="s">
        <v>113</v>
      </c>
      <c r="H75" s="332">
        <f>ROUND(0.5*(S00168S_19 + S00176S_19),2)</f>
        <v>0</v>
      </c>
      <c r="I75" s="265"/>
      <c r="J75" s="79"/>
      <c r="K75" s="265"/>
      <c r="L75" s="79"/>
      <c r="M75" s="265"/>
      <c r="N75" s="79"/>
      <c r="O75" s="265"/>
      <c r="P75" s="79"/>
      <c r="Q75" s="265"/>
      <c r="R75" s="265"/>
      <c r="S75" s="265"/>
      <c r="T75" s="265"/>
    </row>
    <row r="76" spans="1:20" ht="15.75" x14ac:dyDescent="0.25">
      <c r="A76" s="269">
        <v>4.1500000000000004</v>
      </c>
      <c r="B76" s="271" t="s">
        <v>34</v>
      </c>
      <c r="C76" s="271"/>
      <c r="D76" s="79"/>
      <c r="E76" s="79"/>
      <c r="F76" s="79"/>
      <c r="G76" s="264" t="s">
        <v>114</v>
      </c>
      <c r="H76" s="212"/>
      <c r="I76" s="265"/>
      <c r="J76" s="79"/>
      <c r="K76" s="265"/>
      <c r="L76" s="79"/>
      <c r="M76" s="265"/>
      <c r="N76" s="79"/>
      <c r="O76" s="265"/>
      <c r="P76" s="79"/>
      <c r="Q76" s="265"/>
      <c r="R76" s="265"/>
      <c r="S76" s="265"/>
      <c r="T76" s="265"/>
    </row>
    <row r="77" spans="1:20" ht="15.75" x14ac:dyDescent="0.25">
      <c r="A77" s="269">
        <v>4.16</v>
      </c>
      <c r="B77" s="269" t="s">
        <v>39</v>
      </c>
      <c r="C77" s="173"/>
      <c r="D77" s="265"/>
      <c r="E77" s="265"/>
      <c r="F77" s="265"/>
      <c r="G77" s="264" t="s">
        <v>115</v>
      </c>
      <c r="H77" s="332">
        <f>S00184S_19+S00187S_19</f>
        <v>0</v>
      </c>
      <c r="I77" s="265"/>
      <c r="J77" s="141"/>
      <c r="K77" s="265"/>
      <c r="L77" s="141"/>
      <c r="M77" s="265"/>
      <c r="N77" s="141"/>
      <c r="O77" s="265"/>
      <c r="P77" s="141"/>
      <c r="Q77" s="265"/>
      <c r="R77" s="265"/>
      <c r="S77" s="265"/>
      <c r="T77" s="265"/>
    </row>
    <row r="78" spans="1:20" x14ac:dyDescent="0.2">
      <c r="A78" s="76"/>
      <c r="B78" s="174"/>
      <c r="C78" s="265"/>
      <c r="D78" s="265"/>
      <c r="E78" s="265"/>
      <c r="F78" s="265"/>
      <c r="G78" s="205"/>
      <c r="H78" s="175"/>
      <c r="I78" s="265"/>
      <c r="J78" s="141"/>
      <c r="K78" s="265"/>
      <c r="L78" s="141"/>
      <c r="M78" s="265"/>
      <c r="N78" s="141"/>
      <c r="O78" s="265"/>
      <c r="P78" s="141"/>
      <c r="Q78" s="265"/>
      <c r="R78" s="265"/>
      <c r="S78" s="265"/>
      <c r="T78" s="265"/>
    </row>
    <row r="79" spans="1:20" x14ac:dyDescent="0.2">
      <c r="A79" s="15"/>
      <c r="B79" s="33"/>
      <c r="C79" s="33"/>
      <c r="D79" s="33"/>
      <c r="E79" s="33"/>
      <c r="F79" s="33"/>
      <c r="G79" s="44"/>
      <c r="H79" s="35"/>
      <c r="I79" s="33"/>
      <c r="J79" s="41"/>
      <c r="K79" s="33"/>
      <c r="L79" s="41"/>
      <c r="M79" s="33"/>
      <c r="N79" s="41"/>
      <c r="O79" s="33"/>
      <c r="P79" s="41"/>
      <c r="Q79" s="43"/>
      <c r="R79" s="43"/>
      <c r="S79" s="43"/>
      <c r="T79" s="43"/>
    </row>
    <row r="85" spans="2:2" x14ac:dyDescent="0.2">
      <c r="B85" s="45" t="s">
        <v>30</v>
      </c>
    </row>
  </sheetData>
  <sheetProtection password="97F8" sheet="1" objects="1" scenarios="1"/>
  <dataValidations count="1">
    <dataValidation type="whole" allowBlank="1" showInputMessage="1" showErrorMessage="1" error="Please enter Whole Number (no decimals)" sqref="F23:F26 H44:H45 H36:H39 H31:H32 F44:F45 F36:F39 H23:H26 F31:F32 J44:J45 J23:J26 J31:J32 J36:J39">
      <formula1>0</formula1>
      <formula2>200000</formula2>
    </dataValidation>
  </dataValidations>
  <pageMargins left="0.1" right="0.1" top="0.05" bottom="0.05" header="0.3" footer="0.3"/>
  <pageSetup paperSize="5"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04"/>
  <sheetViews>
    <sheetView tabSelected="1" view="pageBreakPreview" zoomScale="90" zoomScaleNormal="100" zoomScaleSheetLayoutView="90" workbookViewId="0">
      <selection activeCell="E20" sqref="E20"/>
    </sheetView>
  </sheetViews>
  <sheetFormatPr defaultRowHeight="12.75" x14ac:dyDescent="0.2"/>
  <cols>
    <col min="1" max="1" width="7.140625" style="11" customWidth="1"/>
    <col min="2" max="2" width="12.42578125" style="11" customWidth="1"/>
    <col min="3" max="3" width="66.85546875" style="11" customWidth="1"/>
    <col min="4" max="4" width="20.28515625" style="11" customWidth="1"/>
    <col min="5" max="5" width="49.28515625" style="11" customWidth="1"/>
    <col min="6" max="6" width="18.7109375" style="11" customWidth="1"/>
    <col min="7" max="7" width="12" style="11" customWidth="1"/>
    <col min="8" max="16384" width="9.140625" style="11"/>
  </cols>
  <sheetData>
    <row r="1" spans="1:7" ht="10.5" customHeight="1" x14ac:dyDescent="0.2">
      <c r="A1" s="337" t="s">
        <v>440</v>
      </c>
      <c r="B1" s="66"/>
      <c r="C1" s="66"/>
      <c r="D1" s="66"/>
      <c r="E1" s="66"/>
      <c r="F1" s="66"/>
    </row>
    <row r="2" spans="1:7" x14ac:dyDescent="0.2">
      <c r="A2" s="65" t="s">
        <v>41</v>
      </c>
      <c r="B2" s="223"/>
      <c r="C2" s="66"/>
      <c r="D2" s="66"/>
      <c r="E2" s="66"/>
      <c r="F2" s="66"/>
    </row>
    <row r="3" spans="1:7" ht="20.25" x14ac:dyDescent="0.2">
      <c r="A3" s="67"/>
      <c r="B3" s="250" t="s">
        <v>315</v>
      </c>
      <c r="C3" s="66"/>
      <c r="D3" s="66"/>
      <c r="E3" s="66"/>
      <c r="F3" s="66"/>
    </row>
    <row r="4" spans="1:7" ht="18" x14ac:dyDescent="0.25">
      <c r="A4" s="85"/>
      <c r="B4" s="68"/>
      <c r="C4" s="66"/>
      <c r="D4" s="66"/>
      <c r="E4" s="66"/>
      <c r="F4" s="66"/>
    </row>
    <row r="5" spans="1:7" ht="15.75" x14ac:dyDescent="0.25">
      <c r="A5" s="68" t="s">
        <v>19</v>
      </c>
      <c r="B5" s="66"/>
      <c r="C5" s="222" t="str">
        <f>BoardName</f>
        <v>Board name / Nom du conseil</v>
      </c>
      <c r="D5" s="242"/>
      <c r="E5" s="71"/>
      <c r="F5" s="66"/>
    </row>
    <row r="6" spans="1:7" ht="15.75" x14ac:dyDescent="0.25">
      <c r="A6" s="68" t="s">
        <v>11</v>
      </c>
      <c r="B6" s="66"/>
      <c r="C6" s="72" t="str">
        <f>BoardNumber</f>
        <v>ATTN: Error / Erreur</v>
      </c>
      <c r="D6" s="243"/>
      <c r="E6" s="73"/>
      <c r="F6" s="66"/>
    </row>
    <row r="7" spans="1:7" x14ac:dyDescent="0.2">
      <c r="A7" s="65"/>
      <c r="B7" s="223"/>
      <c r="C7" s="66"/>
      <c r="D7" s="66"/>
      <c r="E7" s="66"/>
      <c r="F7" s="66"/>
    </row>
    <row r="8" spans="1:7" ht="15" x14ac:dyDescent="0.25">
      <c r="A8" s="65"/>
      <c r="B8" s="70" t="s">
        <v>44</v>
      </c>
      <c r="C8" s="66"/>
      <c r="D8" s="66"/>
      <c r="E8" s="66"/>
      <c r="F8" s="66"/>
      <c r="G8" s="1"/>
    </row>
    <row r="9" spans="1:7" ht="15" x14ac:dyDescent="0.25">
      <c r="A9" s="65"/>
      <c r="B9" s="70" t="s">
        <v>43</v>
      </c>
      <c r="C9" s="66"/>
      <c r="D9" s="66"/>
      <c r="E9" s="66"/>
      <c r="F9" s="66"/>
      <c r="G9" s="1"/>
    </row>
    <row r="10" spans="1:7" x14ac:dyDescent="0.2">
      <c r="A10" s="65"/>
      <c r="B10" s="65" t="s">
        <v>117</v>
      </c>
      <c r="C10" s="66"/>
      <c r="D10" s="66"/>
      <c r="E10" s="66"/>
      <c r="F10" s="66"/>
    </row>
    <row r="11" spans="1:7" x14ac:dyDescent="0.2">
      <c r="A11" s="65"/>
      <c r="B11" s="65" t="s">
        <v>118</v>
      </c>
      <c r="C11" s="66"/>
      <c r="D11" s="66"/>
      <c r="E11" s="66"/>
      <c r="F11" s="66"/>
    </row>
    <row r="12" spans="1:7" x14ac:dyDescent="0.2">
      <c r="A12" s="65"/>
      <c r="B12" s="75" t="s">
        <v>72</v>
      </c>
      <c r="C12" s="66"/>
      <c r="D12" s="66"/>
      <c r="E12" s="66"/>
      <c r="F12" s="66"/>
    </row>
    <row r="13" spans="1:7" x14ac:dyDescent="0.2">
      <c r="A13" s="65"/>
      <c r="B13" s="75" t="s">
        <v>73</v>
      </c>
      <c r="C13" s="66"/>
      <c r="D13" s="66"/>
      <c r="E13" s="66"/>
      <c r="F13" s="66"/>
    </row>
    <row r="14" spans="1:7" x14ac:dyDescent="0.2">
      <c r="A14" s="65"/>
      <c r="B14" s="75" t="s">
        <v>74</v>
      </c>
      <c r="C14" s="66"/>
      <c r="D14" s="66"/>
      <c r="E14" s="66"/>
      <c r="F14" s="66"/>
    </row>
    <row r="15" spans="1:7" x14ac:dyDescent="0.2">
      <c r="A15" s="12"/>
      <c r="B15" s="13"/>
      <c r="C15" s="5"/>
      <c r="D15" s="5"/>
      <c r="E15" s="5"/>
      <c r="F15" s="5"/>
    </row>
    <row r="16" spans="1:7" ht="18" x14ac:dyDescent="0.2">
      <c r="A16" s="226">
        <v>5</v>
      </c>
      <c r="B16" s="224" t="s">
        <v>120</v>
      </c>
      <c r="C16" s="225"/>
      <c r="D16" s="66"/>
      <c r="E16" s="66"/>
      <c r="F16" s="66"/>
    </row>
    <row r="17" spans="1:6" ht="18" x14ac:dyDescent="0.25">
      <c r="A17" s="226"/>
      <c r="B17" s="224"/>
      <c r="C17" s="225"/>
      <c r="D17" s="66"/>
      <c r="E17" s="137" t="s">
        <v>96</v>
      </c>
      <c r="F17" s="66"/>
    </row>
    <row r="18" spans="1:6" ht="12.75" customHeight="1" x14ac:dyDescent="0.25">
      <c r="A18" s="65"/>
      <c r="B18" s="124" t="s">
        <v>13</v>
      </c>
      <c r="C18" s="66"/>
      <c r="D18" s="66"/>
      <c r="E18" s="138" t="s">
        <v>0</v>
      </c>
      <c r="F18" s="66"/>
    </row>
    <row r="19" spans="1:6" ht="15.75" customHeight="1" x14ac:dyDescent="0.25">
      <c r="A19" s="68">
        <v>5.0999999999999996</v>
      </c>
      <c r="B19" s="214" t="s">
        <v>14</v>
      </c>
      <c r="C19" s="227"/>
      <c r="D19" s="270" t="s">
        <v>138</v>
      </c>
      <c r="E19" s="230"/>
      <c r="F19" s="66"/>
    </row>
    <row r="20" spans="1:6" ht="15.75" x14ac:dyDescent="0.25">
      <c r="A20" s="68">
        <v>5.2</v>
      </c>
      <c r="B20" s="214" t="s">
        <v>15</v>
      </c>
      <c r="C20" s="227"/>
      <c r="D20" s="270" t="s">
        <v>139</v>
      </c>
      <c r="E20" s="230"/>
      <c r="F20" s="66"/>
    </row>
    <row r="21" spans="1:6" ht="15.75" x14ac:dyDescent="0.25">
      <c r="A21" s="68">
        <v>5.3</v>
      </c>
      <c r="B21" s="214" t="s">
        <v>36</v>
      </c>
      <c r="C21" s="227"/>
      <c r="D21" s="270" t="s">
        <v>140</v>
      </c>
      <c r="E21" s="230"/>
      <c r="F21" s="66"/>
    </row>
    <row r="22" spans="1:6" ht="15.75" x14ac:dyDescent="0.25">
      <c r="A22" s="68">
        <v>5.4</v>
      </c>
      <c r="B22" s="214" t="s">
        <v>37</v>
      </c>
      <c r="C22" s="215"/>
      <c r="D22" s="270" t="s">
        <v>141</v>
      </c>
      <c r="E22" s="230"/>
      <c r="F22" s="66"/>
    </row>
    <row r="23" spans="1:6" ht="15.75" x14ac:dyDescent="0.25">
      <c r="A23" s="269" t="s">
        <v>433</v>
      </c>
      <c r="B23" s="271"/>
      <c r="C23" s="272" t="s">
        <v>439</v>
      </c>
      <c r="D23" s="270" t="s">
        <v>434</v>
      </c>
      <c r="E23" s="206"/>
      <c r="F23" s="230"/>
    </row>
    <row r="24" spans="1:6" ht="18" x14ac:dyDescent="0.25">
      <c r="A24" s="68">
        <v>5.5</v>
      </c>
      <c r="B24" s="125" t="s">
        <v>82</v>
      </c>
      <c r="C24" s="215"/>
      <c r="D24" s="270" t="s">
        <v>142</v>
      </c>
      <c r="E24" s="331">
        <f>SUM(E19:E22)</f>
        <v>0</v>
      </c>
      <c r="F24" s="66"/>
    </row>
    <row r="25" spans="1:6" ht="15.75" x14ac:dyDescent="0.2">
      <c r="A25" s="65"/>
      <c r="B25" s="228"/>
      <c r="C25" s="66"/>
      <c r="D25" s="129"/>
      <c r="E25" s="129"/>
      <c r="F25" s="66"/>
    </row>
    <row r="26" spans="1:6" ht="18" x14ac:dyDescent="0.25">
      <c r="A26" s="68"/>
      <c r="B26" s="124" t="s">
        <v>18</v>
      </c>
      <c r="C26" s="215"/>
      <c r="D26" s="132"/>
      <c r="E26" s="207"/>
      <c r="F26" s="66"/>
    </row>
    <row r="27" spans="1:6" ht="15.75" x14ac:dyDescent="0.25">
      <c r="A27" s="68">
        <v>5.6</v>
      </c>
      <c r="B27" s="214" t="s">
        <v>83</v>
      </c>
      <c r="C27" s="74"/>
      <c r="D27" s="264" t="s">
        <v>143</v>
      </c>
      <c r="E27" s="231"/>
      <c r="F27" s="66"/>
    </row>
    <row r="28" spans="1:6" ht="15.75" x14ac:dyDescent="0.25">
      <c r="A28" s="68">
        <v>5.7</v>
      </c>
      <c r="B28" s="214" t="s">
        <v>40</v>
      </c>
      <c r="C28" s="74"/>
      <c r="D28" s="264" t="s">
        <v>144</v>
      </c>
      <c r="E28" s="231"/>
      <c r="F28" s="66"/>
    </row>
    <row r="29" spans="1:6" ht="18" x14ac:dyDescent="0.25">
      <c r="A29" s="68">
        <v>5.8</v>
      </c>
      <c r="B29" s="126" t="s">
        <v>84</v>
      </c>
      <c r="C29" s="74"/>
      <c r="D29" s="264" t="s">
        <v>145</v>
      </c>
      <c r="E29" s="334">
        <f>SUM(E27:E28)</f>
        <v>0</v>
      </c>
      <c r="F29" s="66"/>
    </row>
    <row r="30" spans="1:6" ht="15.75" x14ac:dyDescent="0.25">
      <c r="A30" s="68"/>
      <c r="B30" s="216"/>
      <c r="C30" s="74"/>
      <c r="D30" s="74"/>
      <c r="E30" s="74"/>
      <c r="F30" s="66"/>
    </row>
    <row r="31" spans="1:6" ht="18" x14ac:dyDescent="0.25">
      <c r="A31" s="68">
        <v>5.9</v>
      </c>
      <c r="B31" s="126" t="s">
        <v>38</v>
      </c>
      <c r="C31" s="74"/>
      <c r="D31" s="264" t="s">
        <v>146</v>
      </c>
      <c r="E31" s="335">
        <f>E24+E29</f>
        <v>0</v>
      </c>
      <c r="F31" s="66"/>
    </row>
    <row r="32" spans="1:6" ht="15.75" x14ac:dyDescent="0.25">
      <c r="A32" s="68"/>
      <c r="B32" s="216"/>
      <c r="C32" s="74"/>
      <c r="D32" s="135"/>
      <c r="E32" s="232"/>
      <c r="F32" s="66"/>
    </row>
    <row r="33" spans="1:13" ht="18" x14ac:dyDescent="0.25">
      <c r="A33" s="68"/>
      <c r="B33" s="127" t="s">
        <v>33</v>
      </c>
      <c r="C33" s="74"/>
      <c r="D33" s="135"/>
      <c r="E33" s="232"/>
      <c r="F33" s="66"/>
    </row>
    <row r="34" spans="1:13" ht="15.75" x14ac:dyDescent="0.25">
      <c r="A34" s="213">
        <v>5.0999999999999996</v>
      </c>
      <c r="B34" s="214" t="s">
        <v>85</v>
      </c>
      <c r="C34" s="74"/>
      <c r="D34" s="264" t="s">
        <v>147</v>
      </c>
      <c r="E34" s="231"/>
      <c r="F34" s="66"/>
    </row>
    <row r="35" spans="1:13" ht="15.75" x14ac:dyDescent="0.25">
      <c r="A35" s="68">
        <v>5.1100000000000003</v>
      </c>
      <c r="B35" s="214" t="s">
        <v>34</v>
      </c>
      <c r="C35" s="74"/>
      <c r="D35" s="264" t="s">
        <v>148</v>
      </c>
      <c r="E35" s="231"/>
      <c r="F35" s="66"/>
    </row>
    <row r="36" spans="1:13" ht="15.75" x14ac:dyDescent="0.25">
      <c r="A36" s="68">
        <v>5.12</v>
      </c>
      <c r="B36" s="214" t="s">
        <v>86</v>
      </c>
      <c r="C36" s="215"/>
      <c r="D36" s="264" t="s">
        <v>149</v>
      </c>
      <c r="E36" s="334">
        <f>SUM(E34:E35)</f>
        <v>0</v>
      </c>
      <c r="F36" s="66"/>
    </row>
    <row r="37" spans="1:13" ht="15.75" x14ac:dyDescent="0.25">
      <c r="A37" s="68"/>
      <c r="B37" s="214"/>
      <c r="C37" s="215"/>
      <c r="D37" s="135"/>
      <c r="E37" s="232"/>
      <c r="F37" s="66"/>
    </row>
    <row r="38" spans="1:13" ht="18" x14ac:dyDescent="0.25">
      <c r="A38" s="68">
        <v>5.13</v>
      </c>
      <c r="B38" s="85" t="s">
        <v>35</v>
      </c>
      <c r="C38" s="74"/>
      <c r="D38" s="270" t="s">
        <v>150</v>
      </c>
      <c r="E38" s="231"/>
      <c r="F38" s="66"/>
    </row>
    <row r="39" spans="1:13" ht="15.75" x14ac:dyDescent="0.25">
      <c r="A39" s="68"/>
      <c r="B39" s="68"/>
      <c r="C39" s="74"/>
      <c r="D39" s="135"/>
      <c r="E39" s="232"/>
      <c r="F39" s="66"/>
      <c r="G39" s="3"/>
      <c r="H39" s="1"/>
      <c r="I39" s="3"/>
      <c r="J39" s="1"/>
      <c r="K39" s="3"/>
      <c r="L39" s="1"/>
      <c r="M39" s="3"/>
    </row>
    <row r="40" spans="1:13" ht="18" x14ac:dyDescent="0.25">
      <c r="A40" s="68"/>
      <c r="B40" s="124" t="s">
        <v>87</v>
      </c>
      <c r="C40" s="74"/>
      <c r="D40" s="135"/>
      <c r="E40" s="232"/>
      <c r="F40" s="66"/>
    </row>
    <row r="41" spans="1:13" ht="15.75" x14ac:dyDescent="0.25">
      <c r="A41" s="68">
        <v>5.14</v>
      </c>
      <c r="B41" s="214" t="s">
        <v>85</v>
      </c>
      <c r="C41" s="74"/>
      <c r="D41" s="264" t="s">
        <v>151</v>
      </c>
      <c r="E41" s="231"/>
      <c r="F41" s="66"/>
    </row>
    <row r="42" spans="1:13" ht="15.75" x14ac:dyDescent="0.25">
      <c r="A42" s="68">
        <v>5.15</v>
      </c>
      <c r="B42" s="214" t="s">
        <v>34</v>
      </c>
      <c r="C42" s="74"/>
      <c r="D42" s="264" t="s">
        <v>152</v>
      </c>
      <c r="E42" s="233"/>
      <c r="F42" s="66"/>
    </row>
    <row r="43" spans="1:13" ht="18" x14ac:dyDescent="0.25">
      <c r="A43" s="68">
        <v>5.16</v>
      </c>
      <c r="B43" s="85" t="s">
        <v>39</v>
      </c>
      <c r="C43" s="215"/>
      <c r="D43" s="264" t="s">
        <v>153</v>
      </c>
      <c r="E43" s="334">
        <f>SUM(E41:E42)</f>
        <v>0</v>
      </c>
      <c r="F43" s="66"/>
    </row>
    <row r="44" spans="1:13" ht="15.75" x14ac:dyDescent="0.25">
      <c r="A44" s="68"/>
      <c r="B44" s="68"/>
      <c r="C44" s="215"/>
      <c r="D44" s="66"/>
      <c r="E44" s="66"/>
      <c r="F44" s="66"/>
    </row>
    <row r="45" spans="1:13" x14ac:dyDescent="0.2">
      <c r="A45" s="12"/>
      <c r="B45" s="13"/>
      <c r="C45" s="5"/>
      <c r="D45" s="5"/>
      <c r="E45" s="5"/>
      <c r="F45" s="5"/>
    </row>
    <row r="46" spans="1:13" ht="18" x14ac:dyDescent="0.2">
      <c r="A46" s="226">
        <v>6</v>
      </c>
      <c r="B46" s="224" t="s">
        <v>121</v>
      </c>
      <c r="C46" s="225"/>
      <c r="D46" s="66"/>
      <c r="E46" s="66"/>
      <c r="F46" s="66"/>
    </row>
    <row r="47" spans="1:13" ht="15.75" x14ac:dyDescent="0.25">
      <c r="A47" s="68"/>
      <c r="B47" s="74"/>
      <c r="C47" s="215"/>
      <c r="D47" s="66"/>
      <c r="E47" s="137" t="s">
        <v>96</v>
      </c>
      <c r="F47" s="66"/>
    </row>
    <row r="48" spans="1:13" ht="12.75" customHeight="1" x14ac:dyDescent="0.25">
      <c r="A48" s="68"/>
      <c r="B48" s="124" t="s">
        <v>13</v>
      </c>
      <c r="C48" s="215"/>
      <c r="D48" s="235"/>
      <c r="E48" s="234" t="s">
        <v>0</v>
      </c>
      <c r="F48" s="66"/>
    </row>
    <row r="49" spans="1:6" ht="15.75" customHeight="1" x14ac:dyDescent="0.25">
      <c r="A49" s="68">
        <v>6.1</v>
      </c>
      <c r="B49" s="214" t="s">
        <v>14</v>
      </c>
      <c r="C49" s="227"/>
      <c r="D49" s="270" t="s">
        <v>122</v>
      </c>
      <c r="E49" s="230"/>
      <c r="F49" s="66"/>
    </row>
    <row r="50" spans="1:6" ht="15.75" x14ac:dyDescent="0.25">
      <c r="A50" s="68">
        <v>6.2</v>
      </c>
      <c r="B50" s="214" t="s">
        <v>15</v>
      </c>
      <c r="C50" s="227"/>
      <c r="D50" s="270" t="s">
        <v>123</v>
      </c>
      <c r="E50" s="230"/>
      <c r="F50" s="66"/>
    </row>
    <row r="51" spans="1:6" ht="15.75" x14ac:dyDescent="0.25">
      <c r="A51" s="68">
        <v>6.3</v>
      </c>
      <c r="B51" s="214" t="s">
        <v>36</v>
      </c>
      <c r="C51" s="227"/>
      <c r="D51" s="270" t="s">
        <v>124</v>
      </c>
      <c r="E51" s="230"/>
      <c r="F51" s="66"/>
    </row>
    <row r="52" spans="1:6" ht="15.75" x14ac:dyDescent="0.25">
      <c r="A52" s="68">
        <v>6.4</v>
      </c>
      <c r="B52" s="214" t="s">
        <v>37</v>
      </c>
      <c r="C52" s="215"/>
      <c r="D52" s="270" t="s">
        <v>125</v>
      </c>
      <c r="E52" s="230"/>
      <c r="F52" s="66"/>
    </row>
    <row r="53" spans="1:6" ht="15.75" x14ac:dyDescent="0.25">
      <c r="A53" s="269" t="s">
        <v>435</v>
      </c>
      <c r="B53" s="271"/>
      <c r="C53" s="272" t="s">
        <v>439</v>
      </c>
      <c r="D53" s="270" t="s">
        <v>436</v>
      </c>
      <c r="E53" s="206"/>
      <c r="F53" s="230"/>
    </row>
    <row r="54" spans="1:6" ht="15.75" x14ac:dyDescent="0.25">
      <c r="A54" s="68">
        <v>6.5</v>
      </c>
      <c r="B54" s="217" t="s">
        <v>82</v>
      </c>
      <c r="C54" s="215"/>
      <c r="D54" s="270" t="s">
        <v>126</v>
      </c>
      <c r="E54" s="331">
        <f>SUM(E49:E52)</f>
        <v>0</v>
      </c>
      <c r="F54" s="66"/>
    </row>
    <row r="55" spans="1:6" ht="10.5" customHeight="1" x14ac:dyDescent="0.25">
      <c r="A55" s="68"/>
      <c r="B55" s="219"/>
      <c r="C55" s="215"/>
      <c r="D55" s="130"/>
      <c r="E55" s="129"/>
      <c r="F55" s="66"/>
    </row>
    <row r="56" spans="1:6" ht="18" x14ac:dyDescent="0.25">
      <c r="A56" s="68"/>
      <c r="B56" s="124" t="s">
        <v>18</v>
      </c>
      <c r="C56" s="215"/>
      <c r="D56" s="204"/>
      <c r="E56" s="207"/>
      <c r="F56" s="66"/>
    </row>
    <row r="57" spans="1:6" ht="15.75" x14ac:dyDescent="0.25">
      <c r="A57" s="68">
        <v>6.6</v>
      </c>
      <c r="B57" s="214" t="s">
        <v>83</v>
      </c>
      <c r="C57" s="74"/>
      <c r="D57" s="264" t="s">
        <v>127</v>
      </c>
      <c r="E57" s="231"/>
      <c r="F57" s="66"/>
    </row>
    <row r="58" spans="1:6" ht="15.75" x14ac:dyDescent="0.25">
      <c r="A58" s="68">
        <v>6.7</v>
      </c>
      <c r="B58" s="214" t="s">
        <v>40</v>
      </c>
      <c r="C58" s="74"/>
      <c r="D58" s="264" t="s">
        <v>128</v>
      </c>
      <c r="E58" s="231"/>
      <c r="F58" s="66"/>
    </row>
    <row r="59" spans="1:6" ht="18" x14ac:dyDescent="0.25">
      <c r="A59" s="68">
        <v>6.8</v>
      </c>
      <c r="B59" s="126" t="s">
        <v>84</v>
      </c>
      <c r="C59" s="74"/>
      <c r="D59" s="264" t="s">
        <v>129</v>
      </c>
      <c r="E59" s="334">
        <f>SUM(E57:E58)</f>
        <v>0</v>
      </c>
      <c r="F59" s="66"/>
    </row>
    <row r="60" spans="1:6" ht="15.75" x14ac:dyDescent="0.25">
      <c r="A60" s="68"/>
      <c r="B60" s="216"/>
      <c r="C60" s="74"/>
      <c r="D60" s="134"/>
      <c r="E60" s="74"/>
      <c r="F60" s="66"/>
    </row>
    <row r="61" spans="1:6" ht="18" x14ac:dyDescent="0.25">
      <c r="A61" s="68">
        <v>6.9</v>
      </c>
      <c r="B61" s="126" t="s">
        <v>38</v>
      </c>
      <c r="C61" s="74"/>
      <c r="D61" s="264" t="s">
        <v>130</v>
      </c>
      <c r="E61" s="335">
        <f>E54+E59</f>
        <v>0</v>
      </c>
      <c r="F61" s="66"/>
    </row>
    <row r="62" spans="1:6" ht="11.25" customHeight="1" x14ac:dyDescent="0.25">
      <c r="A62" s="68"/>
      <c r="B62" s="216"/>
      <c r="C62" s="74"/>
      <c r="D62" s="229"/>
      <c r="E62" s="232"/>
      <c r="F62" s="66"/>
    </row>
    <row r="63" spans="1:6" ht="18" x14ac:dyDescent="0.25">
      <c r="A63" s="68"/>
      <c r="B63" s="127" t="s">
        <v>33</v>
      </c>
      <c r="C63" s="74"/>
      <c r="D63" s="229"/>
      <c r="E63" s="232"/>
      <c r="F63" s="66"/>
    </row>
    <row r="64" spans="1:6" ht="15.75" x14ac:dyDescent="0.25">
      <c r="A64" s="213">
        <v>7.1</v>
      </c>
      <c r="B64" s="214" t="s">
        <v>85</v>
      </c>
      <c r="C64" s="74"/>
      <c r="D64" s="264" t="s">
        <v>131</v>
      </c>
      <c r="E64" s="231"/>
      <c r="F64" s="66"/>
    </row>
    <row r="65" spans="1:6" ht="15.75" x14ac:dyDescent="0.25">
      <c r="A65" s="68">
        <v>7.11</v>
      </c>
      <c r="B65" s="214" t="s">
        <v>34</v>
      </c>
      <c r="C65" s="74"/>
      <c r="D65" s="264" t="s">
        <v>132</v>
      </c>
      <c r="E65" s="231"/>
      <c r="F65" s="66"/>
    </row>
    <row r="66" spans="1:6" ht="18" x14ac:dyDescent="0.25">
      <c r="A66" s="68">
        <v>7.12</v>
      </c>
      <c r="B66" s="92" t="s">
        <v>86</v>
      </c>
      <c r="C66" s="215"/>
      <c r="D66" s="264" t="s">
        <v>133</v>
      </c>
      <c r="E66" s="334">
        <f>SUM(E64:E65)</f>
        <v>0</v>
      </c>
      <c r="F66" s="66"/>
    </row>
    <row r="67" spans="1:6" ht="15.75" x14ac:dyDescent="0.25">
      <c r="A67" s="68"/>
      <c r="B67" s="214"/>
      <c r="C67" s="215"/>
      <c r="D67" s="229"/>
      <c r="E67" s="232"/>
      <c r="F67" s="66"/>
    </row>
    <row r="68" spans="1:6" ht="18" x14ac:dyDescent="0.25">
      <c r="A68" s="68">
        <v>7.13</v>
      </c>
      <c r="B68" s="85" t="s">
        <v>35</v>
      </c>
      <c r="C68" s="74"/>
      <c r="D68" s="270" t="s">
        <v>134</v>
      </c>
      <c r="E68" s="231"/>
      <c r="F68" s="66"/>
    </row>
    <row r="69" spans="1:6" ht="9" customHeight="1" x14ac:dyDescent="0.25">
      <c r="A69" s="68"/>
      <c r="B69" s="68"/>
      <c r="C69" s="74"/>
      <c r="D69" s="229"/>
      <c r="E69" s="232"/>
      <c r="F69" s="66"/>
    </row>
    <row r="70" spans="1:6" ht="18" x14ac:dyDescent="0.25">
      <c r="A70" s="68"/>
      <c r="B70" s="124" t="s">
        <v>87</v>
      </c>
      <c r="C70" s="74"/>
      <c r="D70" s="229"/>
      <c r="E70" s="232"/>
      <c r="F70" s="66"/>
    </row>
    <row r="71" spans="1:6" ht="12.75" customHeight="1" x14ac:dyDescent="0.25">
      <c r="A71" s="68">
        <v>7.14</v>
      </c>
      <c r="B71" s="214" t="s">
        <v>85</v>
      </c>
      <c r="C71" s="74"/>
      <c r="D71" s="264" t="s">
        <v>135</v>
      </c>
      <c r="E71" s="231"/>
      <c r="F71" s="66"/>
    </row>
    <row r="72" spans="1:6" ht="15.75" customHeight="1" x14ac:dyDescent="0.25">
      <c r="A72" s="68">
        <v>7.15</v>
      </c>
      <c r="B72" s="214" t="s">
        <v>34</v>
      </c>
      <c r="C72" s="74"/>
      <c r="D72" s="264" t="s">
        <v>136</v>
      </c>
      <c r="E72" s="233"/>
      <c r="F72" s="66"/>
    </row>
    <row r="73" spans="1:6" ht="18" x14ac:dyDescent="0.25">
      <c r="A73" s="68">
        <v>7.16</v>
      </c>
      <c r="B73" s="85" t="s">
        <v>39</v>
      </c>
      <c r="C73" s="215"/>
      <c r="D73" s="264" t="s">
        <v>137</v>
      </c>
      <c r="E73" s="334">
        <f>SUM(E71:E72)</f>
        <v>0</v>
      </c>
      <c r="F73" s="66"/>
    </row>
    <row r="74" spans="1:6" ht="9" customHeight="1" x14ac:dyDescent="0.25">
      <c r="A74" s="68"/>
      <c r="B74" s="68"/>
      <c r="C74" s="215"/>
      <c r="D74" s="66"/>
      <c r="E74" s="215"/>
      <c r="F74" s="66"/>
    </row>
    <row r="75" spans="1:6" x14ac:dyDescent="0.2">
      <c r="A75" s="12"/>
      <c r="B75" s="13"/>
      <c r="C75" s="5"/>
      <c r="D75" s="5"/>
      <c r="E75" s="5"/>
      <c r="F75" s="5"/>
    </row>
    <row r="76" spans="1:6" ht="18" x14ac:dyDescent="0.2">
      <c r="A76" s="226">
        <v>7</v>
      </c>
      <c r="B76" s="224" t="s">
        <v>316</v>
      </c>
      <c r="C76" s="225"/>
      <c r="D76" s="66"/>
      <c r="E76" s="236"/>
      <c r="F76" s="66"/>
    </row>
    <row r="77" spans="1:6" x14ac:dyDescent="0.2">
      <c r="A77" s="65"/>
      <c r="B77" s="136"/>
      <c r="C77" s="66"/>
      <c r="D77" s="66"/>
      <c r="E77" s="336" t="s">
        <v>96</v>
      </c>
      <c r="F77" s="66"/>
    </row>
    <row r="78" spans="1:6" ht="18" x14ac:dyDescent="0.25">
      <c r="A78" s="68"/>
      <c r="B78" s="124" t="s">
        <v>13</v>
      </c>
      <c r="C78" s="215"/>
      <c r="D78" s="235"/>
      <c r="E78" s="237" t="s">
        <v>0</v>
      </c>
      <c r="F78" s="66"/>
    </row>
    <row r="79" spans="1:6" ht="15.75" x14ac:dyDescent="0.25">
      <c r="A79" s="68">
        <v>7.1</v>
      </c>
      <c r="B79" s="214" t="s">
        <v>14</v>
      </c>
      <c r="C79" s="227"/>
      <c r="D79" s="270" t="s">
        <v>317</v>
      </c>
      <c r="E79" s="230"/>
      <c r="F79" s="66"/>
    </row>
    <row r="80" spans="1:6" ht="15.75" x14ac:dyDescent="0.25">
      <c r="A80" s="68">
        <v>7.2</v>
      </c>
      <c r="B80" s="214" t="s">
        <v>15</v>
      </c>
      <c r="C80" s="227"/>
      <c r="D80" s="270" t="s">
        <v>318</v>
      </c>
      <c r="E80" s="230"/>
      <c r="F80" s="66"/>
    </row>
    <row r="81" spans="1:6" ht="15.75" x14ac:dyDescent="0.25">
      <c r="A81" s="68">
        <v>7.3</v>
      </c>
      <c r="B81" s="214" t="s">
        <v>36</v>
      </c>
      <c r="C81" s="227"/>
      <c r="D81" s="270" t="s">
        <v>319</v>
      </c>
      <c r="E81" s="230"/>
      <c r="F81" s="66"/>
    </row>
    <row r="82" spans="1:6" ht="15.75" x14ac:dyDescent="0.25">
      <c r="A82" s="68">
        <v>7.4</v>
      </c>
      <c r="B82" s="214" t="s">
        <v>37</v>
      </c>
      <c r="C82" s="215"/>
      <c r="D82" s="270" t="s">
        <v>320</v>
      </c>
      <c r="E82" s="230"/>
      <c r="F82" s="66"/>
    </row>
    <row r="83" spans="1:6" ht="15.75" x14ac:dyDescent="0.25">
      <c r="A83" s="269" t="s">
        <v>437</v>
      </c>
      <c r="B83" s="271"/>
      <c r="C83" s="272" t="s">
        <v>439</v>
      </c>
      <c r="D83" s="270" t="s">
        <v>438</v>
      </c>
      <c r="E83" s="206"/>
      <c r="F83" s="230"/>
    </row>
    <row r="84" spans="1:6" ht="16.5" customHeight="1" x14ac:dyDescent="0.25">
      <c r="A84" s="68">
        <v>7.5</v>
      </c>
      <c r="B84" s="217" t="s">
        <v>82</v>
      </c>
      <c r="C84" s="215"/>
      <c r="D84" s="270" t="s">
        <v>321</v>
      </c>
      <c r="E84" s="331">
        <f>SUM(E79:E82)</f>
        <v>0</v>
      </c>
      <c r="F84" s="66"/>
    </row>
    <row r="85" spans="1:6" ht="8.25" customHeight="1" x14ac:dyDescent="0.25">
      <c r="A85" s="68"/>
      <c r="B85" s="219"/>
      <c r="C85" s="215"/>
      <c r="D85" s="238"/>
      <c r="E85" s="129"/>
      <c r="F85" s="66"/>
    </row>
    <row r="86" spans="1:6" ht="18" x14ac:dyDescent="0.25">
      <c r="A86" s="68"/>
      <c r="B86" s="124" t="s">
        <v>18</v>
      </c>
      <c r="C86" s="215"/>
      <c r="D86" s="239"/>
      <c r="E86" s="207"/>
      <c r="F86" s="66"/>
    </row>
    <row r="87" spans="1:6" ht="15.75" x14ac:dyDescent="0.25">
      <c r="A87" s="68">
        <v>7.6</v>
      </c>
      <c r="B87" s="214" t="s">
        <v>83</v>
      </c>
      <c r="C87" s="74"/>
      <c r="D87" s="264" t="s">
        <v>322</v>
      </c>
      <c r="E87" s="231"/>
      <c r="F87" s="66"/>
    </row>
    <row r="88" spans="1:6" ht="15.75" x14ac:dyDescent="0.25">
      <c r="A88" s="68">
        <v>7.7</v>
      </c>
      <c r="B88" s="214" t="s">
        <v>40</v>
      </c>
      <c r="C88" s="74"/>
      <c r="D88" s="264" t="s">
        <v>323</v>
      </c>
      <c r="E88" s="231"/>
      <c r="F88" s="66"/>
    </row>
    <row r="89" spans="1:6" ht="15.75" x14ac:dyDescent="0.25">
      <c r="A89" s="68">
        <v>7.8</v>
      </c>
      <c r="B89" s="216" t="s">
        <v>84</v>
      </c>
      <c r="C89" s="74"/>
      <c r="D89" s="264" t="s">
        <v>324</v>
      </c>
      <c r="E89" s="334">
        <f>SUM(E87:E88)</f>
        <v>0</v>
      </c>
      <c r="F89" s="66"/>
    </row>
    <row r="90" spans="1:6" ht="15.75" x14ac:dyDescent="0.25">
      <c r="A90" s="68"/>
      <c r="B90" s="216"/>
      <c r="C90" s="74"/>
      <c r="D90" s="240"/>
      <c r="E90" s="74"/>
      <c r="F90" s="66"/>
    </row>
    <row r="91" spans="1:6" ht="18" x14ac:dyDescent="0.25">
      <c r="A91" s="68">
        <v>7.9</v>
      </c>
      <c r="B91" s="126" t="s">
        <v>38</v>
      </c>
      <c r="C91" s="74"/>
      <c r="D91" s="264" t="s">
        <v>325</v>
      </c>
      <c r="E91" s="335">
        <f>E84+E89</f>
        <v>0</v>
      </c>
      <c r="F91" s="66"/>
    </row>
    <row r="92" spans="1:6" ht="10.5" customHeight="1" x14ac:dyDescent="0.25">
      <c r="A92" s="68"/>
      <c r="B92" s="216"/>
      <c r="C92" s="74"/>
      <c r="D92" s="241"/>
      <c r="E92" s="232"/>
      <c r="F92" s="66"/>
    </row>
    <row r="93" spans="1:6" ht="18" x14ac:dyDescent="0.25">
      <c r="A93" s="68"/>
      <c r="B93" s="127" t="s">
        <v>33</v>
      </c>
      <c r="C93" s="74"/>
      <c r="D93" s="241"/>
      <c r="E93" s="232"/>
      <c r="F93" s="66"/>
    </row>
    <row r="94" spans="1:6" ht="15.75" x14ac:dyDescent="0.25">
      <c r="A94" s="213">
        <v>7.1</v>
      </c>
      <c r="B94" s="214" t="s">
        <v>85</v>
      </c>
      <c r="C94" s="74"/>
      <c r="D94" s="264" t="s">
        <v>326</v>
      </c>
      <c r="E94" s="231"/>
      <c r="F94" s="66"/>
    </row>
    <row r="95" spans="1:6" ht="15.75" x14ac:dyDescent="0.25">
      <c r="A95" s="68">
        <v>7.11</v>
      </c>
      <c r="B95" s="214" t="s">
        <v>34</v>
      </c>
      <c r="C95" s="74"/>
      <c r="D95" s="264" t="s">
        <v>327</v>
      </c>
      <c r="E95" s="231"/>
      <c r="F95" s="66"/>
    </row>
    <row r="96" spans="1:6" ht="15.75" x14ac:dyDescent="0.25">
      <c r="A96" s="68">
        <v>7.12</v>
      </c>
      <c r="B96" s="214" t="s">
        <v>86</v>
      </c>
      <c r="C96" s="215"/>
      <c r="D96" s="264" t="s">
        <v>328</v>
      </c>
      <c r="E96" s="334">
        <f>SUM(E94:E95)</f>
        <v>0</v>
      </c>
      <c r="F96" s="66"/>
    </row>
    <row r="97" spans="1:6" ht="15.75" x14ac:dyDescent="0.25">
      <c r="A97" s="68"/>
      <c r="B97" s="214"/>
      <c r="C97" s="215"/>
      <c r="D97" s="241"/>
      <c r="E97" s="232"/>
      <c r="F97" s="66"/>
    </row>
    <row r="98" spans="1:6" ht="18" x14ac:dyDescent="0.25">
      <c r="A98" s="68">
        <v>7.13</v>
      </c>
      <c r="B98" s="85" t="s">
        <v>35</v>
      </c>
      <c r="C98" s="74"/>
      <c r="D98" s="270" t="s">
        <v>329</v>
      </c>
      <c r="E98" s="231"/>
      <c r="F98" s="66"/>
    </row>
    <row r="99" spans="1:6" ht="8.25" customHeight="1" x14ac:dyDescent="0.25">
      <c r="A99" s="68"/>
      <c r="B99" s="68"/>
      <c r="C99" s="74"/>
      <c r="D99" s="241"/>
      <c r="E99" s="232"/>
      <c r="F99" s="66"/>
    </row>
    <row r="100" spans="1:6" ht="18" x14ac:dyDescent="0.25">
      <c r="A100" s="68"/>
      <c r="B100" s="124" t="s">
        <v>87</v>
      </c>
      <c r="C100" s="74"/>
      <c r="D100" s="241"/>
      <c r="E100" s="232"/>
      <c r="F100" s="66"/>
    </row>
    <row r="101" spans="1:6" ht="15.75" x14ac:dyDescent="0.25">
      <c r="A101" s="68">
        <v>7.14</v>
      </c>
      <c r="B101" s="214" t="s">
        <v>85</v>
      </c>
      <c r="C101" s="74"/>
      <c r="D101" s="264" t="s">
        <v>330</v>
      </c>
      <c r="E101" s="231"/>
      <c r="F101" s="66"/>
    </row>
    <row r="102" spans="1:6" ht="15.75" x14ac:dyDescent="0.25">
      <c r="A102" s="68">
        <v>7.15</v>
      </c>
      <c r="B102" s="214" t="s">
        <v>34</v>
      </c>
      <c r="C102" s="74"/>
      <c r="D102" s="264" t="s">
        <v>331</v>
      </c>
      <c r="E102" s="233"/>
      <c r="F102" s="66"/>
    </row>
    <row r="103" spans="1:6" ht="18" x14ac:dyDescent="0.25">
      <c r="A103" s="68">
        <v>7.16</v>
      </c>
      <c r="B103" s="85" t="s">
        <v>39</v>
      </c>
      <c r="C103" s="215"/>
      <c r="D103" s="264" t="s">
        <v>332</v>
      </c>
      <c r="E103" s="334">
        <f>SUM(E101:E102)</f>
        <v>0</v>
      </c>
      <c r="F103" s="66"/>
    </row>
    <row r="104" spans="1:6" x14ac:dyDescent="0.2">
      <c r="A104" s="4"/>
      <c r="B104" s="4"/>
      <c r="C104" s="1"/>
      <c r="D104" s="17"/>
      <c r="E104" s="17"/>
    </row>
  </sheetData>
  <sheetProtection password="97F8" sheet="1" objects="1" scenarios="1"/>
  <phoneticPr fontId="12" type="noConversion"/>
  <pageMargins left="0.3" right="0.3" top="0.1" bottom="0.1" header="0.3" footer="0.3"/>
  <pageSetup paperSize="5" scale="58"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77"/>
  <sheetViews>
    <sheetView workbookViewId="0">
      <selection activeCell="F49" sqref="F49"/>
    </sheetView>
  </sheetViews>
  <sheetFormatPr defaultRowHeight="12.75" x14ac:dyDescent="0.2"/>
  <cols>
    <col min="1" max="5" width="9.140625" style="11"/>
    <col min="6" max="6" width="40.42578125" style="11" bestFit="1" customWidth="1"/>
    <col min="7" max="7" width="20.42578125" style="11" customWidth="1"/>
    <col min="8" max="8" width="10.7109375" style="11" customWidth="1"/>
    <col min="9" max="9" width="22.28515625" style="11" bestFit="1" customWidth="1"/>
    <col min="10" max="16384" width="9.140625" style="11"/>
  </cols>
  <sheetData>
    <row r="1" spans="3:6" x14ac:dyDescent="0.2">
      <c r="C1" s="22" t="s">
        <v>5</v>
      </c>
      <c r="D1" s="23" t="s">
        <v>6</v>
      </c>
      <c r="E1" s="24" t="s">
        <v>7</v>
      </c>
      <c r="F1" s="25" t="s">
        <v>8</v>
      </c>
    </row>
    <row r="2" spans="3:6" x14ac:dyDescent="0.2">
      <c r="C2" s="26"/>
      <c r="D2" s="27"/>
      <c r="E2" s="27"/>
      <c r="F2" s="28" t="s">
        <v>21</v>
      </c>
    </row>
    <row r="3" spans="3:6" x14ac:dyDescent="0.2">
      <c r="C3" s="26">
        <v>2</v>
      </c>
      <c r="D3" s="27">
        <v>2</v>
      </c>
      <c r="E3" s="27">
        <v>28010</v>
      </c>
      <c r="F3" s="28" t="s">
        <v>244</v>
      </c>
    </row>
    <row r="4" spans="3:6" x14ac:dyDescent="0.2">
      <c r="C4" s="26">
        <v>55</v>
      </c>
      <c r="D4" s="27">
        <v>60</v>
      </c>
      <c r="E4" s="27">
        <v>67202</v>
      </c>
      <c r="F4" s="28" t="s">
        <v>245</v>
      </c>
    </row>
    <row r="5" spans="3:6" x14ac:dyDescent="0.2">
      <c r="C5" s="26">
        <v>8</v>
      </c>
      <c r="D5" s="27">
        <v>10</v>
      </c>
      <c r="E5" s="27">
        <v>66010</v>
      </c>
      <c r="F5" s="28" t="s">
        <v>246</v>
      </c>
    </row>
    <row r="6" spans="3:6" x14ac:dyDescent="0.2">
      <c r="C6" s="26">
        <v>7</v>
      </c>
      <c r="D6" s="27">
        <v>9</v>
      </c>
      <c r="E6" s="27">
        <v>66001</v>
      </c>
      <c r="F6" s="28" t="s">
        <v>247</v>
      </c>
    </row>
    <row r="7" spans="3:6" x14ac:dyDescent="0.2">
      <c r="C7" s="26">
        <v>51</v>
      </c>
      <c r="D7" s="27">
        <v>56</v>
      </c>
      <c r="E7" s="27">
        <v>67164</v>
      </c>
      <c r="F7" s="28" t="s">
        <v>248</v>
      </c>
    </row>
    <row r="8" spans="3:6" x14ac:dyDescent="0.2">
      <c r="C8" s="26">
        <v>35</v>
      </c>
      <c r="D8" s="27">
        <v>40</v>
      </c>
      <c r="E8" s="27">
        <v>67008</v>
      </c>
      <c r="F8" s="28" t="s">
        <v>249</v>
      </c>
    </row>
    <row r="9" spans="3:6" x14ac:dyDescent="0.2">
      <c r="C9" s="26">
        <v>52</v>
      </c>
      <c r="D9" s="27">
        <v>57</v>
      </c>
      <c r="E9" s="27">
        <v>67172</v>
      </c>
      <c r="F9" s="28" t="s">
        <v>250</v>
      </c>
    </row>
    <row r="10" spans="3:6" x14ac:dyDescent="0.2">
      <c r="C10" s="26">
        <v>58</v>
      </c>
      <c r="D10" s="27">
        <v>63</v>
      </c>
      <c r="E10" s="27">
        <v>66303</v>
      </c>
      <c r="F10" s="28" t="s">
        <v>251</v>
      </c>
    </row>
    <row r="11" spans="3:6" x14ac:dyDescent="0.2">
      <c r="C11" s="26">
        <v>64</v>
      </c>
      <c r="D11" s="27">
        <v>70</v>
      </c>
      <c r="E11" s="27">
        <v>67318</v>
      </c>
      <c r="F11" s="28" t="s">
        <v>252</v>
      </c>
    </row>
    <row r="12" spans="3:6" x14ac:dyDescent="0.2">
      <c r="C12" s="26">
        <v>65</v>
      </c>
      <c r="D12" s="27">
        <v>71</v>
      </c>
      <c r="E12" s="27">
        <v>67326</v>
      </c>
      <c r="F12" s="28" t="s">
        <v>253</v>
      </c>
    </row>
    <row r="13" spans="3:6" x14ac:dyDescent="0.2">
      <c r="C13" s="26">
        <v>62</v>
      </c>
      <c r="D13" s="27">
        <v>68</v>
      </c>
      <c r="E13" s="27">
        <v>29130</v>
      </c>
      <c r="F13" s="28" t="s">
        <v>254</v>
      </c>
    </row>
    <row r="14" spans="3:6" x14ac:dyDescent="0.2">
      <c r="C14" s="26">
        <v>60.1</v>
      </c>
      <c r="D14" s="27">
        <v>65</v>
      </c>
      <c r="E14" s="27">
        <v>29106</v>
      </c>
      <c r="F14" s="28" t="s">
        <v>255</v>
      </c>
    </row>
    <row r="15" spans="3:6" x14ac:dyDescent="0.2">
      <c r="C15" s="26">
        <v>66</v>
      </c>
      <c r="D15" s="27">
        <v>72</v>
      </c>
      <c r="E15" s="27">
        <v>67334</v>
      </c>
      <c r="F15" s="28" t="s">
        <v>256</v>
      </c>
    </row>
    <row r="16" spans="3:6" x14ac:dyDescent="0.2">
      <c r="C16" s="26">
        <v>61</v>
      </c>
      <c r="D16" s="27">
        <v>67</v>
      </c>
      <c r="E16" s="27">
        <v>29122</v>
      </c>
      <c r="F16" s="28" t="s">
        <v>257</v>
      </c>
    </row>
    <row r="17" spans="3:6" x14ac:dyDescent="0.2">
      <c r="C17" s="26">
        <v>60.2</v>
      </c>
      <c r="D17" s="27">
        <v>66</v>
      </c>
      <c r="E17" s="27">
        <v>29114</v>
      </c>
      <c r="F17" s="28" t="s">
        <v>258</v>
      </c>
    </row>
    <row r="18" spans="3:6" x14ac:dyDescent="0.2">
      <c r="C18" s="26">
        <v>63</v>
      </c>
      <c r="D18" s="27">
        <v>69</v>
      </c>
      <c r="E18" s="27">
        <v>67300</v>
      </c>
      <c r="F18" s="28" t="s">
        <v>259</v>
      </c>
    </row>
    <row r="19" spans="3:6" x14ac:dyDescent="0.2">
      <c r="C19" s="26">
        <v>59</v>
      </c>
      <c r="D19" s="27">
        <v>64</v>
      </c>
      <c r="E19" s="27">
        <v>66311</v>
      </c>
      <c r="F19" s="28" t="s">
        <v>260</v>
      </c>
    </row>
    <row r="20" spans="3:6" x14ac:dyDescent="0.2">
      <c r="C20" s="26">
        <v>57</v>
      </c>
      <c r="D20" s="27">
        <v>62</v>
      </c>
      <c r="E20" s="27">
        <v>28118</v>
      </c>
      <c r="F20" s="28" t="s">
        <v>261</v>
      </c>
    </row>
    <row r="21" spans="3:6" x14ac:dyDescent="0.2">
      <c r="C21" s="26">
        <v>56</v>
      </c>
      <c r="D21" s="27">
        <v>61</v>
      </c>
      <c r="E21" s="27">
        <v>28100</v>
      </c>
      <c r="F21" s="28" t="s">
        <v>262</v>
      </c>
    </row>
    <row r="22" spans="3:6" x14ac:dyDescent="0.2">
      <c r="C22" s="26">
        <v>22</v>
      </c>
      <c r="D22" s="27">
        <v>24</v>
      </c>
      <c r="E22" s="27">
        <v>66150</v>
      </c>
      <c r="F22" s="28" t="s">
        <v>263</v>
      </c>
    </row>
    <row r="23" spans="3:6" x14ac:dyDescent="0.2">
      <c r="C23" s="26">
        <v>1</v>
      </c>
      <c r="D23" s="27">
        <v>1</v>
      </c>
      <c r="E23" s="27">
        <v>28002</v>
      </c>
      <c r="F23" s="28" t="s">
        <v>264</v>
      </c>
    </row>
    <row r="24" spans="3:6" x14ac:dyDescent="0.2">
      <c r="C24" s="26">
        <v>43</v>
      </c>
      <c r="D24" s="27">
        <v>48</v>
      </c>
      <c r="E24" s="27">
        <v>67083</v>
      </c>
      <c r="F24" s="28" t="s">
        <v>265</v>
      </c>
    </row>
    <row r="25" spans="3:6" x14ac:dyDescent="0.2">
      <c r="C25" s="26">
        <v>45</v>
      </c>
      <c r="D25" s="27">
        <v>50</v>
      </c>
      <c r="E25" s="27">
        <v>67105</v>
      </c>
      <c r="F25" s="28" t="s">
        <v>266</v>
      </c>
    </row>
    <row r="26" spans="3:6" x14ac:dyDescent="0.2">
      <c r="C26" s="26">
        <v>13</v>
      </c>
      <c r="D26" s="27">
        <v>15</v>
      </c>
      <c r="E26" s="27">
        <v>66060</v>
      </c>
      <c r="F26" s="28" t="s">
        <v>267</v>
      </c>
    </row>
    <row r="27" spans="3:6" x14ac:dyDescent="0.2">
      <c r="C27" s="26">
        <v>23</v>
      </c>
      <c r="D27" s="27">
        <v>25</v>
      </c>
      <c r="E27" s="27">
        <v>66168</v>
      </c>
      <c r="F27" s="28" t="s">
        <v>268</v>
      </c>
    </row>
    <row r="28" spans="3:6" x14ac:dyDescent="0.2">
      <c r="C28" s="26">
        <v>9</v>
      </c>
      <c r="D28" s="27">
        <v>11</v>
      </c>
      <c r="E28" s="27">
        <v>66028</v>
      </c>
      <c r="F28" s="28" t="s">
        <v>269</v>
      </c>
    </row>
    <row r="29" spans="3:6" x14ac:dyDescent="0.2">
      <c r="C29" s="26">
        <v>46</v>
      </c>
      <c r="D29" s="27">
        <v>51</v>
      </c>
      <c r="E29" s="27">
        <v>67113</v>
      </c>
      <c r="F29" s="28" t="s">
        <v>270</v>
      </c>
    </row>
    <row r="30" spans="3:6" x14ac:dyDescent="0.2">
      <c r="C30" s="26">
        <v>20</v>
      </c>
      <c r="D30" s="27">
        <v>22</v>
      </c>
      <c r="E30" s="27">
        <v>66133</v>
      </c>
      <c r="F30" s="28" t="s">
        <v>271</v>
      </c>
    </row>
    <row r="31" spans="3:6" x14ac:dyDescent="0.2">
      <c r="C31" s="26">
        <v>47</v>
      </c>
      <c r="D31" s="27">
        <v>52</v>
      </c>
      <c r="E31" s="27">
        <v>67121</v>
      </c>
      <c r="F31" s="32" t="s">
        <v>272</v>
      </c>
    </row>
    <row r="32" spans="3:6" x14ac:dyDescent="0.2">
      <c r="C32" s="26">
        <v>21</v>
      </c>
      <c r="D32" s="27">
        <v>23</v>
      </c>
      <c r="E32" s="27">
        <v>66141</v>
      </c>
      <c r="F32" s="28" t="s">
        <v>273</v>
      </c>
    </row>
    <row r="33" spans="1:6" x14ac:dyDescent="0.2">
      <c r="C33" s="26">
        <v>29</v>
      </c>
      <c r="D33" s="27">
        <v>31</v>
      </c>
      <c r="E33" s="27">
        <v>66222</v>
      </c>
      <c r="F33" s="28" t="s">
        <v>274</v>
      </c>
    </row>
    <row r="34" spans="1:6" x14ac:dyDescent="0.2">
      <c r="C34" s="26">
        <v>36</v>
      </c>
      <c r="D34" s="27">
        <v>41</v>
      </c>
      <c r="E34" s="27">
        <v>67016</v>
      </c>
      <c r="F34" s="28" t="s">
        <v>275</v>
      </c>
    </row>
    <row r="35" spans="1:6" x14ac:dyDescent="0.2">
      <c r="C35" s="26">
        <v>31</v>
      </c>
      <c r="D35" s="27">
        <v>34</v>
      </c>
      <c r="E35" s="27">
        <v>29025</v>
      </c>
      <c r="F35" s="28" t="s">
        <v>276</v>
      </c>
    </row>
    <row r="36" spans="1:6" x14ac:dyDescent="0.2">
      <c r="C36" s="26">
        <v>14</v>
      </c>
      <c r="D36" s="27">
        <v>16</v>
      </c>
      <c r="E36" s="27">
        <v>66079</v>
      </c>
      <c r="F36" s="28" t="s">
        <v>277</v>
      </c>
    </row>
    <row r="37" spans="1:6" x14ac:dyDescent="0.2">
      <c r="C37" s="26">
        <v>5.0999999999999996</v>
      </c>
      <c r="D37" s="27">
        <v>5</v>
      </c>
      <c r="E37" s="27">
        <v>28045</v>
      </c>
      <c r="F37" s="28" t="s">
        <v>278</v>
      </c>
    </row>
    <row r="38" spans="1:6" x14ac:dyDescent="0.2">
      <c r="C38" s="26">
        <v>33.200000000000003</v>
      </c>
      <c r="D38" s="27">
        <v>37</v>
      </c>
      <c r="E38" s="27">
        <v>29050</v>
      </c>
      <c r="F38" s="28" t="s">
        <v>279</v>
      </c>
    </row>
    <row r="39" spans="1:6" x14ac:dyDescent="0.2">
      <c r="C39" s="26">
        <v>6.1</v>
      </c>
      <c r="D39" s="27">
        <v>7</v>
      </c>
      <c r="E39" s="27">
        <v>28061</v>
      </c>
      <c r="F39" s="28" t="s">
        <v>280</v>
      </c>
    </row>
    <row r="40" spans="1:6" x14ac:dyDescent="0.2">
      <c r="C40" s="26">
        <v>10</v>
      </c>
      <c r="D40" s="27">
        <v>12</v>
      </c>
      <c r="E40" s="27">
        <v>66036</v>
      </c>
      <c r="F40" s="28" t="s">
        <v>281</v>
      </c>
    </row>
    <row r="41" spans="1:6" x14ac:dyDescent="0.2">
      <c r="C41" s="26">
        <v>27</v>
      </c>
      <c r="D41" s="27">
        <v>29</v>
      </c>
      <c r="E41" s="27">
        <v>66206</v>
      </c>
      <c r="F41" s="28" t="s">
        <v>282</v>
      </c>
    </row>
    <row r="42" spans="1:6" x14ac:dyDescent="0.2">
      <c r="C42" s="26">
        <v>38</v>
      </c>
      <c r="D42" s="27">
        <v>43</v>
      </c>
      <c r="E42" s="27">
        <v>67032</v>
      </c>
      <c r="F42" s="28" t="s">
        <v>9</v>
      </c>
    </row>
    <row r="43" spans="1:6" x14ac:dyDescent="0.2">
      <c r="C43" s="26">
        <v>4</v>
      </c>
      <c r="D43" s="27">
        <v>4</v>
      </c>
      <c r="E43" s="27">
        <v>28037</v>
      </c>
      <c r="F43" s="28" t="s">
        <v>283</v>
      </c>
    </row>
    <row r="44" spans="1:6" x14ac:dyDescent="0.2">
      <c r="A44" s="29"/>
      <c r="B44" s="29"/>
      <c r="C44" s="26">
        <v>50</v>
      </c>
      <c r="D44" s="27">
        <v>55</v>
      </c>
      <c r="E44" s="27">
        <v>67156</v>
      </c>
      <c r="F44" s="28" t="s">
        <v>284</v>
      </c>
    </row>
    <row r="45" spans="1:6" x14ac:dyDescent="0.2">
      <c r="C45" s="26">
        <v>30.2</v>
      </c>
      <c r="D45" s="27">
        <v>33</v>
      </c>
      <c r="E45" s="27">
        <v>29017</v>
      </c>
      <c r="F45" s="28" t="s">
        <v>285</v>
      </c>
    </row>
    <row r="46" spans="1:6" x14ac:dyDescent="0.2">
      <c r="C46" s="26">
        <v>30.1</v>
      </c>
      <c r="D46" s="27">
        <v>32</v>
      </c>
      <c r="E46" s="27">
        <v>29009</v>
      </c>
      <c r="F46" s="28" t="s">
        <v>286</v>
      </c>
    </row>
    <row r="47" spans="1:6" x14ac:dyDescent="0.2">
      <c r="C47" s="26">
        <v>33.1</v>
      </c>
      <c r="D47" s="27">
        <v>36</v>
      </c>
      <c r="E47" s="27">
        <v>29041</v>
      </c>
      <c r="F47" s="28" t="s">
        <v>287</v>
      </c>
    </row>
    <row r="48" spans="1:6" x14ac:dyDescent="0.2">
      <c r="C48" s="26">
        <v>53</v>
      </c>
      <c r="D48" s="27">
        <v>58</v>
      </c>
      <c r="E48" s="27">
        <v>67180</v>
      </c>
      <c r="F48" s="28" t="s">
        <v>288</v>
      </c>
    </row>
    <row r="49" spans="3:6" x14ac:dyDescent="0.2">
      <c r="C49" s="26">
        <v>25</v>
      </c>
      <c r="D49" s="27">
        <v>27</v>
      </c>
      <c r="E49" s="27">
        <v>66184</v>
      </c>
      <c r="F49" s="28" t="s">
        <v>289</v>
      </c>
    </row>
    <row r="50" spans="3:6" x14ac:dyDescent="0.2">
      <c r="C50" s="26">
        <v>19</v>
      </c>
      <c r="D50" s="27">
        <v>21</v>
      </c>
      <c r="E50" s="27">
        <v>66125</v>
      </c>
      <c r="F50" s="28" t="s">
        <v>290</v>
      </c>
    </row>
    <row r="51" spans="3:6" x14ac:dyDescent="0.2">
      <c r="C51" s="26">
        <v>41</v>
      </c>
      <c r="D51" s="27">
        <v>46</v>
      </c>
      <c r="E51" s="27">
        <v>67067</v>
      </c>
      <c r="F51" s="28" t="s">
        <v>291</v>
      </c>
    </row>
    <row r="52" spans="3:6" x14ac:dyDescent="0.2">
      <c r="C52" s="26">
        <v>3</v>
      </c>
      <c r="D52" s="27">
        <v>3</v>
      </c>
      <c r="E52" s="27">
        <v>28029</v>
      </c>
      <c r="F52" s="28" t="s">
        <v>292</v>
      </c>
    </row>
    <row r="53" spans="3:6" x14ac:dyDescent="0.2">
      <c r="C53" s="26">
        <v>5.2</v>
      </c>
      <c r="D53" s="27">
        <v>6</v>
      </c>
      <c r="E53" s="27">
        <v>28053</v>
      </c>
      <c r="F53" s="28" t="s">
        <v>293</v>
      </c>
    </row>
    <row r="54" spans="3:6" x14ac:dyDescent="0.2">
      <c r="C54" s="26">
        <v>54</v>
      </c>
      <c r="D54" s="27">
        <v>59</v>
      </c>
      <c r="E54" s="27">
        <v>67199</v>
      </c>
      <c r="F54" s="28" t="s">
        <v>294</v>
      </c>
    </row>
    <row r="55" spans="3:6" x14ac:dyDescent="0.2">
      <c r="C55" s="26">
        <v>28</v>
      </c>
      <c r="D55" s="27">
        <v>30</v>
      </c>
      <c r="E55" s="27">
        <v>66214</v>
      </c>
      <c r="F55" s="28" t="s">
        <v>295</v>
      </c>
    </row>
    <row r="56" spans="3:6" x14ac:dyDescent="0.2">
      <c r="C56" s="26">
        <v>17</v>
      </c>
      <c r="D56" s="27">
        <v>19</v>
      </c>
      <c r="E56" s="27">
        <v>66109</v>
      </c>
      <c r="F56" s="28" t="s">
        <v>296</v>
      </c>
    </row>
    <row r="57" spans="3:6" x14ac:dyDescent="0.2">
      <c r="C57" s="26">
        <v>44</v>
      </c>
      <c r="D57" s="27">
        <v>49</v>
      </c>
      <c r="E57" s="27">
        <v>67091</v>
      </c>
      <c r="F57" s="28" t="s">
        <v>297</v>
      </c>
    </row>
    <row r="58" spans="3:6" x14ac:dyDescent="0.2">
      <c r="C58" s="26">
        <v>39</v>
      </c>
      <c r="D58" s="27">
        <v>44</v>
      </c>
      <c r="E58" s="27">
        <v>67040</v>
      </c>
      <c r="F58" s="28" t="s">
        <v>298</v>
      </c>
    </row>
    <row r="59" spans="3:6" x14ac:dyDescent="0.2">
      <c r="C59" s="26">
        <v>32</v>
      </c>
      <c r="D59" s="27">
        <v>35</v>
      </c>
      <c r="E59" s="27">
        <v>29033</v>
      </c>
      <c r="F59" s="28" t="s">
        <v>299</v>
      </c>
    </row>
    <row r="60" spans="3:6" x14ac:dyDescent="0.2">
      <c r="C60" s="26">
        <v>34.200000000000003</v>
      </c>
      <c r="D60" s="27">
        <v>39</v>
      </c>
      <c r="E60" s="27">
        <v>29076</v>
      </c>
      <c r="F60" s="28" t="s">
        <v>300</v>
      </c>
    </row>
    <row r="61" spans="3:6" x14ac:dyDescent="0.2">
      <c r="C61" s="26">
        <v>6.2</v>
      </c>
      <c r="D61" s="27">
        <v>8</v>
      </c>
      <c r="E61" s="27">
        <v>28070</v>
      </c>
      <c r="F61" s="28" t="s">
        <v>301</v>
      </c>
    </row>
    <row r="62" spans="3:6" x14ac:dyDescent="0.2">
      <c r="C62" s="26">
        <v>11</v>
      </c>
      <c r="D62" s="27">
        <v>13</v>
      </c>
      <c r="E62" s="27">
        <v>66044</v>
      </c>
      <c r="F62" s="28" t="s">
        <v>302</v>
      </c>
    </row>
    <row r="63" spans="3:6" x14ac:dyDescent="0.2">
      <c r="C63" s="26">
        <v>34.1</v>
      </c>
      <c r="D63" s="27">
        <v>38</v>
      </c>
      <c r="E63" s="27">
        <v>29068</v>
      </c>
      <c r="F63" s="28" t="s">
        <v>303</v>
      </c>
    </row>
    <row r="64" spans="3:6" x14ac:dyDescent="0.2">
      <c r="C64" s="26">
        <v>40</v>
      </c>
      <c r="D64" s="27">
        <v>45</v>
      </c>
      <c r="E64" s="27">
        <v>67059</v>
      </c>
      <c r="F64" s="28" t="s">
        <v>304</v>
      </c>
    </row>
    <row r="65" spans="3:7" x14ac:dyDescent="0.2">
      <c r="C65" s="26">
        <v>12</v>
      </c>
      <c r="D65" s="27">
        <v>14</v>
      </c>
      <c r="E65" s="27">
        <v>66052</v>
      </c>
      <c r="F65" s="28" t="s">
        <v>305</v>
      </c>
    </row>
    <row r="66" spans="3:7" x14ac:dyDescent="0.2">
      <c r="C66" s="26">
        <v>15</v>
      </c>
      <c r="D66" s="27">
        <v>17</v>
      </c>
      <c r="E66" s="27">
        <v>66087</v>
      </c>
      <c r="F66" s="28" t="s">
        <v>306</v>
      </c>
    </row>
    <row r="67" spans="3:7" x14ac:dyDescent="0.2">
      <c r="C67" s="26">
        <v>26</v>
      </c>
      <c r="D67" s="27">
        <v>28</v>
      </c>
      <c r="E67" s="27">
        <v>66192</v>
      </c>
      <c r="F67" s="28" t="s">
        <v>307</v>
      </c>
    </row>
    <row r="68" spans="3:7" x14ac:dyDescent="0.2">
      <c r="C68" s="26">
        <v>18</v>
      </c>
      <c r="D68" s="27">
        <v>20</v>
      </c>
      <c r="E68" s="27">
        <v>66117</v>
      </c>
      <c r="F68" s="28" t="s">
        <v>308</v>
      </c>
    </row>
    <row r="69" spans="3:7" x14ac:dyDescent="0.2">
      <c r="C69" s="26">
        <v>49</v>
      </c>
      <c r="D69" s="27">
        <v>54</v>
      </c>
      <c r="E69" s="27">
        <v>67148</v>
      </c>
      <c r="F69" s="28" t="s">
        <v>309</v>
      </c>
    </row>
    <row r="70" spans="3:7" x14ac:dyDescent="0.2">
      <c r="C70" s="26">
        <v>24</v>
      </c>
      <c r="D70" s="27">
        <v>26</v>
      </c>
      <c r="E70" s="27">
        <v>66176</v>
      </c>
      <c r="F70" s="28" t="s">
        <v>310</v>
      </c>
    </row>
    <row r="71" spans="3:7" x14ac:dyDescent="0.2">
      <c r="C71" s="26">
        <v>48</v>
      </c>
      <c r="D71" s="27">
        <v>53</v>
      </c>
      <c r="E71" s="27">
        <v>67130</v>
      </c>
      <c r="F71" s="28" t="s">
        <v>311</v>
      </c>
    </row>
    <row r="72" spans="3:7" x14ac:dyDescent="0.2">
      <c r="C72" s="26">
        <v>37</v>
      </c>
      <c r="D72" s="27">
        <v>42</v>
      </c>
      <c r="E72" s="27">
        <v>67024</v>
      </c>
      <c r="F72" s="28" t="s">
        <v>312</v>
      </c>
    </row>
    <row r="73" spans="3:7" x14ac:dyDescent="0.2">
      <c r="C73" s="26">
        <v>42</v>
      </c>
      <c r="D73" s="27">
        <v>47</v>
      </c>
      <c r="E73" s="27">
        <v>67075</v>
      </c>
      <c r="F73" s="28" t="s">
        <v>313</v>
      </c>
    </row>
    <row r="74" spans="3:7" x14ac:dyDescent="0.2">
      <c r="C74" s="26">
        <v>16</v>
      </c>
      <c r="D74" s="27">
        <v>18</v>
      </c>
      <c r="E74" s="27">
        <v>66095</v>
      </c>
      <c r="F74" s="28" t="s">
        <v>314</v>
      </c>
    </row>
    <row r="76" spans="3:7" ht="13.5" thickBot="1" x14ac:dyDescent="0.25"/>
    <row r="77" spans="3:7" ht="21" thickBot="1" x14ac:dyDescent="0.35">
      <c r="F77" s="30" t="s">
        <v>24</v>
      </c>
      <c r="G77" s="31" t="e">
        <f>INDEX($D$3:$D$74, MATCH(BoardName, '#PARAM'!$F$3:$F$74, 0))</f>
        <v>#N/A</v>
      </c>
    </row>
  </sheetData>
  <sheetProtection selectLockedCells="1" selectUnlockedCells="1"/>
  <phoneticPr fontId="12"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271</vt:i4>
      </vt:variant>
    </vt:vector>
  </HeadingPairs>
  <TitlesOfParts>
    <vt:vector size="275" baseType="lpstr">
      <vt:lpstr>Effectifs 2018-19</vt:lpstr>
      <vt:lpstr>Effectifs 2019-20</vt:lpstr>
      <vt:lpstr>EQM 2020-21 - 2022-23</vt:lpstr>
      <vt:lpstr>#PARAM</vt:lpstr>
      <vt:lpstr>BoardName</vt:lpstr>
      <vt:lpstr>BoardNumber</vt:lpstr>
      <vt:lpstr>'Effectifs 2019-20'!Brdno</vt:lpstr>
      <vt:lpstr>Brdno</vt:lpstr>
      <vt:lpstr>DSBIndex</vt:lpstr>
      <vt:lpstr>'Effectifs 2019-20'!DSBName</vt:lpstr>
      <vt:lpstr>DSBName</vt:lpstr>
      <vt:lpstr>M00001_18</vt:lpstr>
      <vt:lpstr>M00002_18</vt:lpstr>
      <vt:lpstr>M00003_18</vt:lpstr>
      <vt:lpstr>'Effectifs 2018-19'!Print_Area</vt:lpstr>
      <vt:lpstr>'Effectifs 2019-20'!Print_Area</vt:lpstr>
      <vt:lpstr>'EQM 2020-21 - 2022-23'!Print_Area</vt:lpstr>
      <vt:lpstr>S00001E_18</vt:lpstr>
      <vt:lpstr>S00001E_19</vt:lpstr>
      <vt:lpstr>S00003E_18</vt:lpstr>
      <vt:lpstr>S00003E_19</vt:lpstr>
      <vt:lpstr>S00004E_18</vt:lpstr>
      <vt:lpstr>S00004E_19</vt:lpstr>
      <vt:lpstr>S00005E_18</vt:lpstr>
      <vt:lpstr>S00005E_19</vt:lpstr>
      <vt:lpstr>S00007E_18</vt:lpstr>
      <vt:lpstr>S00007E_19</vt:lpstr>
      <vt:lpstr>S00008E_18</vt:lpstr>
      <vt:lpstr>S00008E_19</vt:lpstr>
      <vt:lpstr>S00009E_18</vt:lpstr>
      <vt:lpstr>S00009E_19</vt:lpstr>
      <vt:lpstr>S00011E_18</vt:lpstr>
      <vt:lpstr>S00011E_19</vt:lpstr>
      <vt:lpstr>S00012E_18</vt:lpstr>
      <vt:lpstr>S00012E_19</vt:lpstr>
      <vt:lpstr>S00013E_18</vt:lpstr>
      <vt:lpstr>S00013E_19</vt:lpstr>
      <vt:lpstr>S00015E_18</vt:lpstr>
      <vt:lpstr>S00015E_19</vt:lpstr>
      <vt:lpstr>S00016E_18</vt:lpstr>
      <vt:lpstr>S00016E_19</vt:lpstr>
      <vt:lpstr>S00017E_18</vt:lpstr>
      <vt:lpstr>S00017E_19</vt:lpstr>
      <vt:lpstr>S00019E_18</vt:lpstr>
      <vt:lpstr>S00019E_19</vt:lpstr>
      <vt:lpstr>S00020E_18</vt:lpstr>
      <vt:lpstr>S00020E_19</vt:lpstr>
      <vt:lpstr>S00021E_18</vt:lpstr>
      <vt:lpstr>S00021E_19</vt:lpstr>
      <vt:lpstr>S00023E_18</vt:lpstr>
      <vt:lpstr>S00023E_19</vt:lpstr>
      <vt:lpstr>S00024E_18</vt:lpstr>
      <vt:lpstr>S00024E_19</vt:lpstr>
      <vt:lpstr>S00025E_18</vt:lpstr>
      <vt:lpstr>S00025E_19</vt:lpstr>
      <vt:lpstr>S00027E_18</vt:lpstr>
      <vt:lpstr>S00027E_19</vt:lpstr>
      <vt:lpstr>S00028E_18</vt:lpstr>
      <vt:lpstr>S00028E_19</vt:lpstr>
      <vt:lpstr>S00029E_18</vt:lpstr>
      <vt:lpstr>S00029E_19</vt:lpstr>
      <vt:lpstr>S00031E_18</vt:lpstr>
      <vt:lpstr>S00031E_19</vt:lpstr>
      <vt:lpstr>S00032E_18</vt:lpstr>
      <vt:lpstr>S00032E_19</vt:lpstr>
      <vt:lpstr>S00033E_18</vt:lpstr>
      <vt:lpstr>S00033E_19</vt:lpstr>
      <vt:lpstr>S00035E_18</vt:lpstr>
      <vt:lpstr>S00035E_19</vt:lpstr>
      <vt:lpstr>S00036E_18</vt:lpstr>
      <vt:lpstr>S00036E_19</vt:lpstr>
      <vt:lpstr>S00037E_18</vt:lpstr>
      <vt:lpstr>S00037E_19</vt:lpstr>
      <vt:lpstr>S00039E_18</vt:lpstr>
      <vt:lpstr>S00039E_19</vt:lpstr>
      <vt:lpstr>S00040E_18</vt:lpstr>
      <vt:lpstr>S00040E_19</vt:lpstr>
      <vt:lpstr>S00041S_18</vt:lpstr>
      <vt:lpstr>S00041S_19</vt:lpstr>
      <vt:lpstr>S00042S_18</vt:lpstr>
      <vt:lpstr>S00042S_19</vt:lpstr>
      <vt:lpstr>S00043S_18</vt:lpstr>
      <vt:lpstr>S00043S_19</vt:lpstr>
      <vt:lpstr>S00044S_18</vt:lpstr>
      <vt:lpstr>S00044S_19</vt:lpstr>
      <vt:lpstr>S00045S_18</vt:lpstr>
      <vt:lpstr>S00045S_19</vt:lpstr>
      <vt:lpstr>S00046S_18</vt:lpstr>
      <vt:lpstr>S00046S_19</vt:lpstr>
      <vt:lpstr>S00047S_18</vt:lpstr>
      <vt:lpstr>S00047S_19</vt:lpstr>
      <vt:lpstr>S00048S_18</vt:lpstr>
      <vt:lpstr>S00048S_19</vt:lpstr>
      <vt:lpstr>S00049S_18</vt:lpstr>
      <vt:lpstr>S00049S_19</vt:lpstr>
      <vt:lpstr>S00050S_18</vt:lpstr>
      <vt:lpstr>S00050S_19</vt:lpstr>
      <vt:lpstr>S00051S_18</vt:lpstr>
      <vt:lpstr>S00051S_19</vt:lpstr>
      <vt:lpstr>S00052S_18</vt:lpstr>
      <vt:lpstr>S00052S_19</vt:lpstr>
      <vt:lpstr>S00121E_18</vt:lpstr>
      <vt:lpstr>S00121E_19</vt:lpstr>
      <vt:lpstr>S00125E_18</vt:lpstr>
      <vt:lpstr>S00125E_19</vt:lpstr>
      <vt:lpstr>S00129E_18</vt:lpstr>
      <vt:lpstr>S00129E_19</vt:lpstr>
      <vt:lpstr>S00133E_18</vt:lpstr>
      <vt:lpstr>S00133E_19</vt:lpstr>
      <vt:lpstr>S00137E_18</vt:lpstr>
      <vt:lpstr>S00137E_19</vt:lpstr>
      <vt:lpstr>S00137E_20</vt:lpstr>
      <vt:lpstr>S00137E_21</vt:lpstr>
      <vt:lpstr>S00137E_22</vt:lpstr>
      <vt:lpstr>S00140S_18</vt:lpstr>
      <vt:lpstr>S00140S_19</vt:lpstr>
      <vt:lpstr>S00148S_18</vt:lpstr>
      <vt:lpstr>S00148S_19</vt:lpstr>
      <vt:lpstr>S00156S_18</vt:lpstr>
      <vt:lpstr>S00156S_19</vt:lpstr>
      <vt:lpstr>S00156S_20</vt:lpstr>
      <vt:lpstr>S00156S_21</vt:lpstr>
      <vt:lpstr>S00156S_22</vt:lpstr>
      <vt:lpstr>S00159S_18</vt:lpstr>
      <vt:lpstr>S00159S_19</vt:lpstr>
      <vt:lpstr>S00159S_20</vt:lpstr>
      <vt:lpstr>S00159S_21</vt:lpstr>
      <vt:lpstr>S00159S_22</vt:lpstr>
      <vt:lpstr>S00162S_18</vt:lpstr>
      <vt:lpstr>S00162S_19</vt:lpstr>
      <vt:lpstr>S00162S_20</vt:lpstr>
      <vt:lpstr>S00162S_21</vt:lpstr>
      <vt:lpstr>S00162S_22</vt:lpstr>
      <vt:lpstr>S00165C_18</vt:lpstr>
      <vt:lpstr>S00165C_19</vt:lpstr>
      <vt:lpstr>S00165C_20</vt:lpstr>
      <vt:lpstr>S00165C_21</vt:lpstr>
      <vt:lpstr>S00165C_22</vt:lpstr>
      <vt:lpstr>S00168S_18</vt:lpstr>
      <vt:lpstr>S00168S_19</vt:lpstr>
      <vt:lpstr>S00176S_18</vt:lpstr>
      <vt:lpstr>S00176S_19</vt:lpstr>
      <vt:lpstr>S00184S_18</vt:lpstr>
      <vt:lpstr>S00184S_19</vt:lpstr>
      <vt:lpstr>S00184S_20</vt:lpstr>
      <vt:lpstr>S00184S_21</vt:lpstr>
      <vt:lpstr>S00184S_22</vt:lpstr>
      <vt:lpstr>S00187S_18</vt:lpstr>
      <vt:lpstr>S00187S_19</vt:lpstr>
      <vt:lpstr>S00187S_20</vt:lpstr>
      <vt:lpstr>S00187S_21</vt:lpstr>
      <vt:lpstr>S00187S_22</vt:lpstr>
      <vt:lpstr>S00190S_18</vt:lpstr>
      <vt:lpstr>S00190S_19</vt:lpstr>
      <vt:lpstr>S00190S_20</vt:lpstr>
      <vt:lpstr>S00190S_21</vt:lpstr>
      <vt:lpstr>S00190S_22</vt:lpstr>
      <vt:lpstr>S00300E_18</vt:lpstr>
      <vt:lpstr>S00300E_19</vt:lpstr>
      <vt:lpstr>S00301E_18</vt:lpstr>
      <vt:lpstr>S00301E_19</vt:lpstr>
      <vt:lpstr>S00302E_18</vt:lpstr>
      <vt:lpstr>S00302E_19</vt:lpstr>
      <vt:lpstr>S00303E_18</vt:lpstr>
      <vt:lpstr>S00303E_19</vt:lpstr>
      <vt:lpstr>S00304E_18</vt:lpstr>
      <vt:lpstr>S00304E_19</vt:lpstr>
      <vt:lpstr>S00305E_18</vt:lpstr>
      <vt:lpstr>S00305E_19</vt:lpstr>
      <vt:lpstr>S00306E_18</vt:lpstr>
      <vt:lpstr>S00306E_19</vt:lpstr>
      <vt:lpstr>S00306E_20</vt:lpstr>
      <vt:lpstr>S00306E_21</vt:lpstr>
      <vt:lpstr>S00306E_22</vt:lpstr>
      <vt:lpstr>S00307E_18</vt:lpstr>
      <vt:lpstr>S00307E_19</vt:lpstr>
      <vt:lpstr>S00307E_20</vt:lpstr>
      <vt:lpstr>S00307E_21</vt:lpstr>
      <vt:lpstr>S00307E_22</vt:lpstr>
      <vt:lpstr>S00308E_18</vt:lpstr>
      <vt:lpstr>S00308E_19</vt:lpstr>
      <vt:lpstr>S00308E_20</vt:lpstr>
      <vt:lpstr>S00308E_21</vt:lpstr>
      <vt:lpstr>S00308E_22</vt:lpstr>
      <vt:lpstr>S00309E_18</vt:lpstr>
      <vt:lpstr>S00309E_19</vt:lpstr>
      <vt:lpstr>S00309E_20</vt:lpstr>
      <vt:lpstr>S00309E_21</vt:lpstr>
      <vt:lpstr>S00309E_22</vt:lpstr>
      <vt:lpstr>S00321E_18</vt:lpstr>
      <vt:lpstr>S00321E_19</vt:lpstr>
      <vt:lpstr>S00323E_18</vt:lpstr>
      <vt:lpstr>S00323E_19</vt:lpstr>
      <vt:lpstr>S00324E_18</vt:lpstr>
      <vt:lpstr>S00324E_19</vt:lpstr>
      <vt:lpstr>S00325E_18</vt:lpstr>
      <vt:lpstr>S00325E_19</vt:lpstr>
      <vt:lpstr>S00327E_18</vt:lpstr>
      <vt:lpstr>S00327E_19</vt:lpstr>
      <vt:lpstr>S00328E_18</vt:lpstr>
      <vt:lpstr>S00328E_19</vt:lpstr>
      <vt:lpstr>S00329E_18</vt:lpstr>
      <vt:lpstr>S00329E_19</vt:lpstr>
      <vt:lpstr>S00330E_18</vt:lpstr>
      <vt:lpstr>S00330E_19</vt:lpstr>
      <vt:lpstr>S00355E_18</vt:lpstr>
      <vt:lpstr>S00355E_19</vt:lpstr>
      <vt:lpstr>S00355E_20</vt:lpstr>
      <vt:lpstr>S00355E_21</vt:lpstr>
      <vt:lpstr>S00355E_22</vt:lpstr>
      <vt:lpstr>S00384E_18</vt:lpstr>
      <vt:lpstr>S00384E_19</vt:lpstr>
      <vt:lpstr>S00385E_18</vt:lpstr>
      <vt:lpstr>S00385E_19</vt:lpstr>
      <vt:lpstr>S00386E_18</vt:lpstr>
      <vt:lpstr>S00386E_19</vt:lpstr>
      <vt:lpstr>S00387E_18</vt:lpstr>
      <vt:lpstr>S00387E_19</vt:lpstr>
      <vt:lpstr>S00388E_18</vt:lpstr>
      <vt:lpstr>S00388E_19</vt:lpstr>
      <vt:lpstr>S00389E_18</vt:lpstr>
      <vt:lpstr>S00389E_19</vt:lpstr>
      <vt:lpstr>S00390S_18</vt:lpstr>
      <vt:lpstr>S00390S_19</vt:lpstr>
      <vt:lpstr>S00391S_18</vt:lpstr>
      <vt:lpstr>S00391S_19</vt:lpstr>
      <vt:lpstr>S00392E_18</vt:lpstr>
      <vt:lpstr>S00392E_19</vt:lpstr>
      <vt:lpstr>S00393E_18</vt:lpstr>
      <vt:lpstr>S00393E_19</vt:lpstr>
      <vt:lpstr>S00394E_18</vt:lpstr>
      <vt:lpstr>S00394E_19</vt:lpstr>
      <vt:lpstr>S00395E_18</vt:lpstr>
      <vt:lpstr>S00395E_19</vt:lpstr>
      <vt:lpstr>S00396E_18</vt:lpstr>
      <vt:lpstr>S00396E_19</vt:lpstr>
      <vt:lpstr>S00397E_18</vt:lpstr>
      <vt:lpstr>S00397E_19</vt:lpstr>
      <vt:lpstr>S00398S_18</vt:lpstr>
      <vt:lpstr>S00398S_19</vt:lpstr>
      <vt:lpstr>S00399S_18</vt:lpstr>
      <vt:lpstr>S00399S_19</vt:lpstr>
      <vt:lpstr>S00400S_18</vt:lpstr>
      <vt:lpstr>S00400S_19</vt:lpstr>
      <vt:lpstr>S00401S_18</vt:lpstr>
      <vt:lpstr>S00401S_19</vt:lpstr>
      <vt:lpstr>S00402S_18</vt:lpstr>
      <vt:lpstr>S00402S_19</vt:lpstr>
      <vt:lpstr>S00403S_18</vt:lpstr>
      <vt:lpstr>S00403S_19</vt:lpstr>
      <vt:lpstr>S00404S_18</vt:lpstr>
      <vt:lpstr>S00404S_19</vt:lpstr>
      <vt:lpstr>S00405S_18</vt:lpstr>
      <vt:lpstr>S00405S_19</vt:lpstr>
      <vt:lpstr>S00406S_18</vt:lpstr>
      <vt:lpstr>S00406S_19</vt:lpstr>
      <vt:lpstr>S00406S_20</vt:lpstr>
      <vt:lpstr>S00406S_21</vt:lpstr>
      <vt:lpstr>S00406S_22</vt:lpstr>
      <vt:lpstr>S00408S_18</vt:lpstr>
      <vt:lpstr>S00408S_19</vt:lpstr>
      <vt:lpstr>S00408S_20</vt:lpstr>
      <vt:lpstr>S00408S_21</vt:lpstr>
      <vt:lpstr>S00408S_22</vt:lpstr>
      <vt:lpstr>S00409S_18</vt:lpstr>
      <vt:lpstr>S00409S_19</vt:lpstr>
      <vt:lpstr>S00409S_20</vt:lpstr>
      <vt:lpstr>S00409S_21</vt:lpstr>
      <vt:lpstr>S00409S_22</vt:lpstr>
      <vt:lpstr>SC130350000_18</vt:lpstr>
      <vt:lpstr>SC130350000_19</vt:lpstr>
      <vt:lpstr>SC130350000_20</vt:lpstr>
      <vt:lpstr>SC130350000_21</vt:lpstr>
      <vt:lpstr>SC130350000_22</vt:lpstr>
      <vt:lpstr>SEL_DSBIndex</vt:lpstr>
    </vt:vector>
  </TitlesOfParts>
  <Company>CSC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 DES EFFECTIFS POUR 2018-2019, 2019-2020, et PRÉVISIONS DE L'EQM POUR 2020-2021 à 2022-2023</dc:title>
  <dc:creator>MarratAs</dc:creator>
  <dc:description>Macro for creating 72 workbooks w each id_x000d_
This is the Template to copy from._x000d_
See template copy.xls (copy Index, dsbname  and dsbno INTO)</dc:description>
  <cp:lastModifiedBy>Krishnakumar, Dinujan (EDU)</cp:lastModifiedBy>
  <cp:lastPrinted>2017-09-14T14:10:56Z</cp:lastPrinted>
  <dcterms:created xsi:type="dcterms:W3CDTF">2002-02-12T17:04:52Z</dcterms:created>
  <dcterms:modified xsi:type="dcterms:W3CDTF">2018-09-28T14:22:18Z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