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updateLinks="never" codeName="ThisWorkbook" defaultThemeVersion="124226"/>
  <workbookProtection workbookPassword="E929" lockStructure="1"/>
  <bookViews>
    <workbookView xWindow="-30" yWindow="1650" windowWidth="15360" windowHeight="8550" tabRatio="884" firstSheet="7" activeTab="12"/>
  </bookViews>
  <sheets>
    <sheet name="Cover" sheetId="1" r:id="rId1"/>
    <sheet name="Contents" sheetId="2" r:id="rId2"/>
    <sheet name="Sch 1.1 Cons Stmt of Operations" sheetId="4" r:id="rId3"/>
    <sheet name="Schedule 3C- TCA" sheetId="26" r:id="rId4"/>
    <sheet name="Sch.5 Acc. Surplus (Deficit)" sheetId="11" r:id="rId5"/>
    <sheet name="Sch 5.1 Deferred Revenues" sheetId="28" r:id="rId6"/>
    <sheet name="Sch. 9 Revenues" sheetId="15" r:id="rId7"/>
    <sheet name="Sch. 10 Expenses" sheetId="16" r:id="rId8"/>
    <sheet name="Sch 10ADJ - Adj." sheetId="17" r:id="rId9"/>
    <sheet name="Enrolment" sheetId="19" r:id="rId10"/>
    <sheet name="Grant Calculation" sheetId="20" r:id="rId11"/>
    <sheet name="Tuition Calculation" sheetId="21" state="hidden" r:id="rId12"/>
    <sheet name="Staffing Oct 31" sheetId="22" r:id="rId13"/>
    <sheet name="CodePoints" sheetId="23" state="hidden" r:id="rId14"/>
    <sheet name="Tables" sheetId="24" state="hidden" r:id="rId15"/>
    <sheet name="Staffing Mar 31" sheetId="30" r:id="rId16"/>
    <sheet name="Supplementary Schedule" sheetId="29" r:id="rId17"/>
    <sheet name="Ministry Adjustment" sheetId="25" r:id="rId18"/>
  </sheets>
  <externalReferences>
    <externalReference r:id="rId19"/>
  </externalReferences>
  <definedNames>
    <definedName name="Accumulated_Amortization">'Schedule 3C- TCA'!$A$25</definedName>
    <definedName name="Accumulated_Surplus__Deficit__at_beginning_of_year">'Sch 1.1 Cons Stmt of Operations'!$B$32</definedName>
    <definedName name="Accumulated_Surplus__Deficit__at_end_of_year">'Sch 1.1 Cons Stmt of Operations'!$B$34</definedName>
    <definedName name="ADMINISTRATION">'Sch. 10 Expenses'!$B$26</definedName>
    <definedName name="Administration_and_Governance" localSheetId="15">'Staffing Mar 31'!$A$51</definedName>
    <definedName name="Administration_and_Governance">'Staffing Oct 31'!$A$51</definedName>
    <definedName name="Administration2">'Sch 10ADJ - Adj.'!$B$26</definedName>
    <definedName name="Administration3">'Ministry Adjustment'!$B$26</definedName>
    <definedName name="Annual_Surplus__Deficit">'Sch 1.1 Cons Stmt of Operations'!$B$30</definedName>
    <definedName name="Area3OfWorksheet">'Schedule 3C- TCA'!$A$43</definedName>
    <definedName name="CAPITAL">'Sch 5.1 Deferred Revenues'!$B$29</definedName>
    <definedName name="CLASSROOM" localSheetId="15">'Staffing Mar 31'!$A$8</definedName>
    <definedName name="CLASSROOM">'Staffing Oct 31'!$A$8</definedName>
    <definedName name="Continuing_Education" localSheetId="15">'Staffing Mar 31'!$A$47</definedName>
    <definedName name="Continuing_Education">'Staffing Oct 31'!$A$47</definedName>
    <definedName name="Coordinators_and_Consultants___Liaison_Teachers" localSheetId="15">'Staffing Mar 31'!$A$39</definedName>
    <definedName name="Coordinators_and_Consultants___Liaison_Teachers">'Staffing Oct 31'!$A$39</definedName>
    <definedName name="COST">'Schedule 3C- TCA'!$A$8</definedName>
    <definedName name="DEFERRED_CAPITAL_CONTRIBUTIONS">'Sch. 9 Revenues'!$C$120</definedName>
    <definedName name="Enrolment_by_grade__report_as_of_October_31__2016">Enrolment!$J$8</definedName>
    <definedName name="Enrolment_by_month__report_as_of_last_day_of_the_month">Enrolment!$B$8</definedName>
    <definedName name="EXPENSES">'Sch 1.1 Cons Stmt of Operations'!$B$20</definedName>
    <definedName name="FEDERAL_GRANTS___FEES">'Sch. 9 Revenues'!$C$64</definedName>
    <definedName name="FEES___REVENUES_FROM_OTHER_SOURCES">'Sch. 9 Revenues'!$C$89</definedName>
    <definedName name="Furniture___Equipment___subtotal">'Schedule 3C- TCA'!$A$15</definedName>
    <definedName name="FurnitureAndEquipmentSubTotal2">'Schedule 3C- TCA'!$A$32</definedName>
    <definedName name="FurnitureAndEquipmentSubTotal3">'Schedule 3C- TCA'!$A$49</definedName>
    <definedName name="Grants_from_Other_Ministries_and_Other_Government_Reporting_Entities__GRE">'Sch. 9 Revenues'!$C$23</definedName>
    <definedName name="INSTRUCTION">'Sch. 10 Expenses'!$B$8</definedName>
    <definedName name="Instruction2">'Sch 10ADJ - Adj.'!$B$8</definedName>
    <definedName name="Instruction3">'Ministry Adjustment'!$B$9</definedName>
    <definedName name="INVESTMENT_INCOME">'Sch. 9 Revenues'!$C$75</definedName>
    <definedName name="ISAData">#REF!</definedName>
    <definedName name="Library_and_Guidance" localSheetId="15">'Staffing Mar 31'!$A$32</definedName>
    <definedName name="Library_and_Guidance">'Staffing Oct 31'!$A$32</definedName>
    <definedName name="listofboards">[1]Sheet1!$A$5:$A$76</definedName>
    <definedName name="NON_CLASSROOM" localSheetId="15">'Staffing Mar 31'!$A$37</definedName>
    <definedName name="NON_CLASSROOM">'Staffing Oct 31'!$A$37</definedName>
    <definedName name="Note___The_numbers_in_green_should_correspond_to_each_other.">Enrolment!$B$30</definedName>
    <definedName name="Note__Please_report_the__1_000_Trustees_Association_Fee_as_an_expense.">'Sch. 10 Expenses'!$B$56</definedName>
    <definedName name="OPERATING">'Sch 5.1 Deferred Revenues'!$B$9</definedName>
    <definedName name="OTHER">'Sch. 10 Expenses'!$B$46</definedName>
    <definedName name="OTHER_FEES___REVENUES_FROM_SCHOOL_BOARDS">'Sch. 9 Revenues'!$C$80</definedName>
    <definedName name="Other_Non_Operating" localSheetId="15">'Staffing Mar 31'!$A$69</definedName>
    <definedName name="Other_Non_Operating">'Staffing Oct 31'!$A$69</definedName>
    <definedName name="Other2">'Sch 10ADJ - Adj.'!$B$46</definedName>
    <definedName name="Other3">'Ministry Adjustment'!$B$46</definedName>
    <definedName name="_xlnm.Print_Area" localSheetId="1">Contents!$A$1:$E$56</definedName>
    <definedName name="_xlnm.Print_Area" localSheetId="0">Cover!$A$1:$L$29</definedName>
    <definedName name="_xlnm.Print_Area" localSheetId="9">Enrolment!$A$1:$O$40</definedName>
    <definedName name="_xlnm.Print_Area" localSheetId="10">'Grant Calculation'!$A$1:$G$52</definedName>
    <definedName name="_xlnm.Print_Area" localSheetId="6">'Sch. 9 Revenues'!$A$1:$G$125</definedName>
    <definedName name="_xlnm.Print_Area" localSheetId="3">'Schedule 3C- TCA'!$A$1:$J$56</definedName>
    <definedName name="_xlnm.Print_Titles" localSheetId="1">Contents!$1:$5</definedName>
    <definedName name="_xlnm.Print_Titles" localSheetId="3">'Schedule 3C- TCA'!$1:$6</definedName>
    <definedName name="PROVINCIAL_GRANTS___GRANTS_FOR_STUDENT_NEEDS">'Sch. 9 Revenues'!$C$7</definedName>
    <definedName name="PROVINCIAL_GRANTS___OTHER">'Sch. 9 Revenues'!$C$12</definedName>
    <definedName name="PUPIL_ACCOMMODATION">'Sch. 10 Expenses'!$B$39</definedName>
    <definedName name="Pupil_Transportation" localSheetId="15">'Staffing Mar 31'!$A$58</definedName>
    <definedName name="Pupil_Transportation">'Staffing Oct 31'!$A$58</definedName>
    <definedName name="PupilAccommodation2">'Sch 10ADJ - Adj.'!$B$39</definedName>
    <definedName name="PupilAccommodation3">'Ministry Adjustment'!$B$39</definedName>
    <definedName name="REVENUES">'Sch 1.1 Cons Stmt of Operations'!$B$8</definedName>
    <definedName name="School_Administration" localSheetId="15">'Staffing Mar 31'!$A$41</definedName>
    <definedName name="School_Administration">'Staffing Oct 31'!$A$41</definedName>
    <definedName name="SCHOOL_GENERATED_FUNDS">'Sch. 9 Revenues'!$C$60</definedName>
    <definedName name="School_Operations___Maintenance" localSheetId="15">'Staffing Mar 31'!$A$64</definedName>
    <definedName name="School_Operations___Maintenance">'Staffing Oct 31'!$A$64</definedName>
    <definedName name="see_instructions_for_detail_on_Code_of_Account_references_and_exceptions." localSheetId="15">'Staffing Mar 31'!$A$73</definedName>
    <definedName name="see_instructions_for_detail_on_Code_of_Account_references_and_exceptions.">'Staffing Oct 31'!$A$73</definedName>
    <definedName name="Student_Support___Professionals__Paraprofessionals_and_Technicians" localSheetId="15">'Staffing Mar 31'!$A$21</definedName>
    <definedName name="Student_Support___Professionals__Paraprofessionals_and_Technicians">'Staffing Oct 31'!$A$21</definedName>
    <definedName name="TAXATION">'Sch. 9 Revenues'!$C$53</definedName>
    <definedName name="Teacher_Assistants" localSheetId="15">'Staffing Mar 31'!$A$17</definedName>
    <definedName name="Teacher_Assistants">'Staffing Oct 31'!$A$17</definedName>
    <definedName name="Teachers__including_Preparation_Time" localSheetId="15">'Staffing Mar 31'!$A$10</definedName>
    <definedName name="Teachers__including_Preparation_Time">'Staffing Oct 31'!$A$10</definedName>
    <definedName name="TOTAL" localSheetId="15">'Staffing Mar 31'!$A$72</definedName>
    <definedName name="TOTAL">'Staffing Oct 31'!$A$72</definedName>
    <definedName name="TOTAL___DEFERRED_REVENUE">'Sch 5.1 Deferred Revenues'!$B$49</definedName>
    <definedName name="TOTAL_EXPENSES">'Sch 1.1 Cons Stmt of Operations'!$B$28</definedName>
    <definedName name="TOTAL_NBV">'Schedule 3C- TCA'!$A$56</definedName>
    <definedName name="TOTAL_PROVINCIAL_GRANTS___OTHER">'Sch. 9 Revenues'!$C$51</definedName>
    <definedName name="TOTAL_REVENUE">'Sch 1.1 Cons Stmt of Operations'!$B$18</definedName>
    <definedName name="TOTAL_REVENUES">'Sch. 9 Revenues'!$C$124</definedName>
    <definedName name="TotalExpenses2">'Sch. 10 Expenses'!$B$53</definedName>
    <definedName name="TotalExpenses3">'Sch 10ADJ - Adj.'!$B$53</definedName>
    <definedName name="TotalExpenses4">'Ministry Adjustment'!$B$53</definedName>
    <definedName name="TRANSPORTATION">'Sch. 10 Expenses'!$B$33</definedName>
    <definedName name="Transportation2">'Sch 10ADJ - Adj.'!$B$33</definedName>
    <definedName name="Transportation3">'Ministry Adjustment'!$B$33</definedName>
  </definedNames>
  <calcPr calcId="145621"/>
</workbook>
</file>

<file path=xl/calcChain.xml><?xml version="1.0" encoding="utf-8"?>
<calcChain xmlns="http://schemas.openxmlformats.org/spreadsheetml/2006/main">
  <c r="Z80" i="30" l="1"/>
  <c r="V80" i="30"/>
  <c r="J80" i="30"/>
  <c r="F80" i="30"/>
  <c r="AA79" i="30"/>
  <c r="Z79" i="30"/>
  <c r="Y79" i="30"/>
  <c r="X79" i="30"/>
  <c r="W79" i="30"/>
  <c r="V79" i="30"/>
  <c r="U79" i="30"/>
  <c r="U80" i="30" s="1"/>
  <c r="T79" i="30"/>
  <c r="T80" i="30" s="1"/>
  <c r="S79" i="30"/>
  <c r="R79" i="30"/>
  <c r="Q79" i="30"/>
  <c r="P79" i="30"/>
  <c r="O79" i="30"/>
  <c r="N79" i="30"/>
  <c r="M79" i="30"/>
  <c r="L79" i="30"/>
  <c r="K79" i="30"/>
  <c r="J79" i="30"/>
  <c r="I79" i="30"/>
  <c r="H79" i="30"/>
  <c r="G79" i="30"/>
  <c r="F79" i="30"/>
  <c r="E79" i="30"/>
  <c r="E80" i="30" s="1"/>
  <c r="D79" i="30"/>
  <c r="D80" i="30" s="1"/>
  <c r="C79" i="30"/>
  <c r="AA72" i="30"/>
  <c r="AA80" i="30" s="1"/>
  <c r="Z72" i="30"/>
  <c r="Y72" i="30"/>
  <c r="Y80" i="30"/>
  <c r="X72" i="30"/>
  <c r="X80" i="30" s="1"/>
  <c r="W72" i="30"/>
  <c r="W80" i="30" s="1"/>
  <c r="V72" i="30"/>
  <c r="U72" i="30"/>
  <c r="T72" i="30"/>
  <c r="S72" i="30"/>
  <c r="S80" i="30"/>
  <c r="R72" i="30"/>
  <c r="R80" i="30" s="1"/>
  <c r="Q72" i="30"/>
  <c r="Q80" i="30" s="1"/>
  <c r="P72" i="30"/>
  <c r="P80" i="30" s="1"/>
  <c r="O72" i="30"/>
  <c r="O80" i="30" s="1"/>
  <c r="N72" i="30"/>
  <c r="N80" i="30" s="1"/>
  <c r="M72" i="30"/>
  <c r="M80" i="30"/>
  <c r="L72" i="30"/>
  <c r="L80" i="30" s="1"/>
  <c r="K72" i="30"/>
  <c r="K80" i="30" s="1"/>
  <c r="J72" i="30"/>
  <c r="I72" i="30"/>
  <c r="I80" i="30"/>
  <c r="H72" i="30"/>
  <c r="H80" i="30" s="1"/>
  <c r="G72" i="30"/>
  <c r="G80" i="30" s="1"/>
  <c r="F72" i="30"/>
  <c r="E72" i="30"/>
  <c r="D72" i="30"/>
  <c r="C72" i="30"/>
  <c r="AB71" i="30"/>
  <c r="AB70" i="30"/>
  <c r="AB69" i="30"/>
  <c r="AB68" i="30"/>
  <c r="AB67" i="30"/>
  <c r="AB62" i="30"/>
  <c r="AB61" i="30"/>
  <c r="AB56" i="30"/>
  <c r="AB55" i="30"/>
  <c r="AB53" i="30"/>
  <c r="AB52" i="30"/>
  <c r="AB48" i="30"/>
  <c r="AB45" i="30"/>
  <c r="AB43" i="30"/>
  <c r="AB42" i="30"/>
  <c r="AB39" i="30"/>
  <c r="AB33" i="30"/>
  <c r="AB30" i="30"/>
  <c r="AB29" i="30"/>
  <c r="AB28" i="30"/>
  <c r="AB27" i="30"/>
  <c r="AB26" i="30"/>
  <c r="AB25" i="30"/>
  <c r="AB24" i="30"/>
  <c r="AB23" i="30"/>
  <c r="AB22" i="30"/>
  <c r="AB18" i="30"/>
  <c r="AB11" i="30"/>
  <c r="C3" i="30"/>
  <c r="X80" i="22"/>
  <c r="R80" i="22"/>
  <c r="H80" i="22"/>
  <c r="AA79" i="22"/>
  <c r="Z79" i="22"/>
  <c r="Y79" i="22"/>
  <c r="X79" i="22"/>
  <c r="W79" i="22"/>
  <c r="V79" i="22"/>
  <c r="U79" i="22"/>
  <c r="T79" i="22"/>
  <c r="T80" i="22" s="1"/>
  <c r="S79" i="22"/>
  <c r="R79" i="22"/>
  <c r="Q79" i="22"/>
  <c r="P79" i="22"/>
  <c r="O79" i="22"/>
  <c r="N79" i="22"/>
  <c r="M79" i="22"/>
  <c r="L79" i="22"/>
  <c r="K79" i="22"/>
  <c r="J79" i="22"/>
  <c r="I79" i="22"/>
  <c r="H79" i="22"/>
  <c r="G79" i="22"/>
  <c r="F79" i="22"/>
  <c r="E79" i="22"/>
  <c r="D79" i="22"/>
  <c r="D80" i="22" s="1"/>
  <c r="C79" i="22"/>
  <c r="AA72" i="22"/>
  <c r="AA80" i="22" s="1"/>
  <c r="Z72" i="22"/>
  <c r="Z80" i="22" s="1"/>
  <c r="Y72" i="22"/>
  <c r="Y80" i="22"/>
  <c r="X72" i="22"/>
  <c r="W72" i="22"/>
  <c r="W80" i="22"/>
  <c r="V72" i="22"/>
  <c r="V80" i="22" s="1"/>
  <c r="U72" i="22"/>
  <c r="U80" i="22"/>
  <c r="T72" i="22"/>
  <c r="S72" i="22"/>
  <c r="S80" i="22" s="1"/>
  <c r="R72" i="22"/>
  <c r="Q72" i="22"/>
  <c r="Q80" i="22" s="1"/>
  <c r="P72" i="22"/>
  <c r="P80" i="22" s="1"/>
  <c r="O72" i="22"/>
  <c r="O80" i="22" s="1"/>
  <c r="N72" i="22"/>
  <c r="N80" i="22" s="1"/>
  <c r="M72" i="22"/>
  <c r="M80" i="22"/>
  <c r="L72" i="22"/>
  <c r="L80" i="22" s="1"/>
  <c r="K72" i="22"/>
  <c r="K80" i="22" s="1"/>
  <c r="J72" i="22"/>
  <c r="J80" i="22" s="1"/>
  <c r="I72" i="22"/>
  <c r="I80" i="22"/>
  <c r="H72" i="22"/>
  <c r="G72" i="22"/>
  <c r="G80" i="22"/>
  <c r="F72" i="22"/>
  <c r="F80" i="22" s="1"/>
  <c r="E72" i="22"/>
  <c r="E80" i="22"/>
  <c r="D72" i="22"/>
  <c r="C72" i="22"/>
  <c r="C80" i="22" s="1"/>
  <c r="AB71" i="22"/>
  <c r="AB70" i="22"/>
  <c r="AB69" i="22"/>
  <c r="AB68" i="22"/>
  <c r="AB67" i="22"/>
  <c r="AB62" i="22"/>
  <c r="AB61" i="22"/>
  <c r="AB56" i="22"/>
  <c r="AB55" i="22"/>
  <c r="AB53" i="22"/>
  <c r="AB52" i="22"/>
  <c r="AB48" i="22"/>
  <c r="AB45" i="22"/>
  <c r="AB43" i="22"/>
  <c r="AB42" i="22"/>
  <c r="AB39" i="22"/>
  <c r="AB33" i="22"/>
  <c r="AB30" i="22"/>
  <c r="AB29" i="22"/>
  <c r="AB28" i="22"/>
  <c r="AB27" i="22"/>
  <c r="AB26" i="22"/>
  <c r="AB25" i="22"/>
  <c r="AB24" i="22"/>
  <c r="AB23" i="22"/>
  <c r="AB22" i="22"/>
  <c r="AB18" i="22"/>
  <c r="AB11" i="22"/>
  <c r="C3" i="22"/>
  <c r="C80" i="30"/>
  <c r="AB72" i="30"/>
  <c r="D11" i="21"/>
  <c r="G41" i="29"/>
  <c r="G32" i="29"/>
  <c r="G23" i="29"/>
  <c r="G14" i="29"/>
  <c r="H4" i="29"/>
  <c r="E10" i="11"/>
  <c r="B302" i="23" s="1"/>
  <c r="C14" i="28"/>
  <c r="G13" i="28"/>
  <c r="J12" i="17"/>
  <c r="N12" i="16"/>
  <c r="D12" i="17" s="1"/>
  <c r="K12" i="17" s="1"/>
  <c r="M12" i="17" s="1"/>
  <c r="E26" i="11"/>
  <c r="E27" i="11"/>
  <c r="E28" i="11"/>
  <c r="J9" i="19"/>
  <c r="J51" i="17"/>
  <c r="J48" i="17"/>
  <c r="J42" i="17"/>
  <c r="J41" i="17"/>
  <c r="J40" i="17"/>
  <c r="J35" i="17"/>
  <c r="J34" i="17"/>
  <c r="B768" i="23" s="1"/>
  <c r="J29" i="17"/>
  <c r="J28" i="17"/>
  <c r="J27" i="17"/>
  <c r="J10" i="17"/>
  <c r="B649" i="23"/>
  <c r="J11" i="17"/>
  <c r="J13" i="17"/>
  <c r="J14" i="17"/>
  <c r="B670" i="23" s="1"/>
  <c r="J15" i="17"/>
  <c r="B677" i="23" s="1"/>
  <c r="J16" i="17"/>
  <c r="J17" i="17"/>
  <c r="B691" i="23"/>
  <c r="J18" i="17"/>
  <c r="J19" i="17"/>
  <c r="J20" i="17"/>
  <c r="B726" i="23" s="1"/>
  <c r="J21" i="17"/>
  <c r="J22" i="17"/>
  <c r="J9" i="17"/>
  <c r="D49" i="26"/>
  <c r="D56" i="26"/>
  <c r="E49" i="26"/>
  <c r="E56" i="26"/>
  <c r="F49" i="26"/>
  <c r="F56" i="26" s="1"/>
  <c r="C52" i="26"/>
  <c r="C53" i="26"/>
  <c r="C54" i="26"/>
  <c r="C51" i="26"/>
  <c r="C45" i="26"/>
  <c r="C46" i="26"/>
  <c r="C47" i="26"/>
  <c r="C48" i="26"/>
  <c r="C44" i="26"/>
  <c r="C49" i="26" s="1"/>
  <c r="C56" i="26" s="1"/>
  <c r="C43" i="26"/>
  <c r="B43" i="26"/>
  <c r="H39" i="26"/>
  <c r="H22" i="26"/>
  <c r="I37" i="26"/>
  <c r="I36" i="26"/>
  <c r="I35" i="26"/>
  <c r="I34" i="26"/>
  <c r="G32" i="26"/>
  <c r="G39" i="26"/>
  <c r="F32" i="26"/>
  <c r="I32" i="26" s="1"/>
  <c r="I39" i="26" s="1"/>
  <c r="E32" i="26"/>
  <c r="E39" i="26"/>
  <c r="D32" i="26"/>
  <c r="D39" i="26"/>
  <c r="C32" i="26"/>
  <c r="C39" i="26" s="1"/>
  <c r="B32" i="26"/>
  <c r="I31" i="26"/>
  <c r="I30" i="26"/>
  <c r="I29" i="26"/>
  <c r="I28" i="26"/>
  <c r="I27" i="26"/>
  <c r="I25" i="26"/>
  <c r="B25" i="26"/>
  <c r="G15" i="26"/>
  <c r="G22" i="26"/>
  <c r="C15" i="26"/>
  <c r="C22" i="26"/>
  <c r="D15" i="26"/>
  <c r="D22" i="26"/>
  <c r="F15" i="26"/>
  <c r="E15" i="26"/>
  <c r="E22" i="26"/>
  <c r="D17" i="20" s="1"/>
  <c r="B15" i="26"/>
  <c r="B22" i="26"/>
  <c r="I20" i="26"/>
  <c r="B54" i="26" s="1"/>
  <c r="I19" i="26"/>
  <c r="B53" i="26"/>
  <c r="I18" i="26"/>
  <c r="B52" i="26" s="1"/>
  <c r="I17" i="26"/>
  <c r="B51" i="26" s="1"/>
  <c r="F48" i="20"/>
  <c r="F46" i="20"/>
  <c r="F43" i="20"/>
  <c r="F41" i="20"/>
  <c r="F38" i="20"/>
  <c r="F35" i="20"/>
  <c r="F32" i="20"/>
  <c r="I23" i="17"/>
  <c r="J23" i="17"/>
  <c r="I24" i="17"/>
  <c r="J24" i="17"/>
  <c r="D30" i="17"/>
  <c r="K30" i="17" s="1"/>
  <c r="M30" i="17" s="1"/>
  <c r="I30" i="17"/>
  <c r="J30" i="17"/>
  <c r="I31" i="17"/>
  <c r="I36" i="17"/>
  <c r="J36" i="17"/>
  <c r="I37" i="17"/>
  <c r="J37" i="17" s="1"/>
  <c r="I43" i="17"/>
  <c r="I44" i="17"/>
  <c r="J44" i="17"/>
  <c r="I49" i="17"/>
  <c r="J49" i="17" s="1"/>
  <c r="I50" i="17"/>
  <c r="N50" i="16"/>
  <c r="D50" i="17"/>
  <c r="K50" i="17" s="1"/>
  <c r="N44" i="16"/>
  <c r="D44" i="17" s="1"/>
  <c r="K44" i="17" s="1"/>
  <c r="N37" i="16"/>
  <c r="D37" i="17"/>
  <c r="K37" i="17" s="1"/>
  <c r="M37" i="17" s="1"/>
  <c r="N31" i="16"/>
  <c r="D31" i="17"/>
  <c r="K31" i="17" s="1"/>
  <c r="N27" i="16"/>
  <c r="D27" i="17" s="1"/>
  <c r="B626" i="23"/>
  <c r="N28" i="16"/>
  <c r="D28" i="17" s="1"/>
  <c r="N29" i="16"/>
  <c r="B628" i="23" s="1"/>
  <c r="D29" i="17"/>
  <c r="K29" i="17" s="1"/>
  <c r="N30" i="16"/>
  <c r="N34" i="16"/>
  <c r="D34" i="17"/>
  <c r="N36" i="16"/>
  <c r="D36" i="17" s="1"/>
  <c r="N43" i="16"/>
  <c r="B633" i="23" s="1"/>
  <c r="N40" i="16"/>
  <c r="D40" i="17"/>
  <c r="N48" i="16"/>
  <c r="H26" i="4" s="1"/>
  <c r="B91" i="23" s="1"/>
  <c r="N47" i="16"/>
  <c r="N49" i="16"/>
  <c r="D49" i="17" s="1"/>
  <c r="N9" i="16"/>
  <c r="B611" i="23"/>
  <c r="N10" i="16"/>
  <c r="D10" i="17" s="1"/>
  <c r="N11" i="16"/>
  <c r="B613" i="23" s="1"/>
  <c r="N15" i="16"/>
  <c r="D15" i="17"/>
  <c r="N16" i="16"/>
  <c r="D16" i="17"/>
  <c r="N17" i="16"/>
  <c r="D17" i="17"/>
  <c r="K17" i="17"/>
  <c r="M17" i="17" s="1"/>
  <c r="B692" i="23" s="1"/>
  <c r="N18" i="16"/>
  <c r="D18" i="17"/>
  <c r="N19" i="16"/>
  <c r="D19" i="17" s="1"/>
  <c r="N20" i="16"/>
  <c r="D20" i="17"/>
  <c r="B721" i="23"/>
  <c r="N21" i="16"/>
  <c r="D21" i="17" s="1"/>
  <c r="N22" i="16"/>
  <c r="D22" i="17"/>
  <c r="K22" i="17" s="1"/>
  <c r="M22" i="17" s="1"/>
  <c r="N13" i="16"/>
  <c r="D13" i="17"/>
  <c r="N14" i="16"/>
  <c r="D14" i="17"/>
  <c r="K14" i="17" s="1"/>
  <c r="N23" i="16"/>
  <c r="D23" i="17" s="1"/>
  <c r="K23" i="17" s="1"/>
  <c r="M23" i="17" s="1"/>
  <c r="N24" i="16"/>
  <c r="D24" i="17" s="1"/>
  <c r="K24" i="17" s="1"/>
  <c r="M24" i="17" s="1"/>
  <c r="F25" i="17"/>
  <c r="F53" i="17" s="1"/>
  <c r="F26" i="28"/>
  <c r="E104" i="15" s="1"/>
  <c r="G118" i="15" s="1"/>
  <c r="F20" i="28"/>
  <c r="E29" i="15"/>
  <c r="E37" i="15" s="1"/>
  <c r="G73" i="15"/>
  <c r="C35" i="20"/>
  <c r="D23" i="11"/>
  <c r="C22" i="20" s="1"/>
  <c r="F32" i="17"/>
  <c r="F38" i="17"/>
  <c r="F45" i="17"/>
  <c r="F52" i="17"/>
  <c r="H25" i="17"/>
  <c r="H32" i="17"/>
  <c r="H38" i="17"/>
  <c r="H45" i="17"/>
  <c r="H52" i="17"/>
  <c r="G25" i="17"/>
  <c r="G53" i="17" s="1"/>
  <c r="G32" i="17"/>
  <c r="G38" i="17"/>
  <c r="G45" i="17"/>
  <c r="G52" i="17"/>
  <c r="F14" i="28"/>
  <c r="E13" i="15" s="1"/>
  <c r="E21" i="15" s="1"/>
  <c r="D25" i="16"/>
  <c r="E25" i="16"/>
  <c r="G25" i="16"/>
  <c r="I25" i="16"/>
  <c r="J25" i="16"/>
  <c r="M25" i="16"/>
  <c r="M53" i="16" s="1"/>
  <c r="D32" i="16"/>
  <c r="M32" i="16"/>
  <c r="D38" i="16"/>
  <c r="M38" i="16"/>
  <c r="D45" i="16"/>
  <c r="M45" i="16"/>
  <c r="N22" i="25"/>
  <c r="L22" i="17"/>
  <c r="D25" i="25"/>
  <c r="D32" i="25"/>
  <c r="D38" i="25"/>
  <c r="D45" i="25"/>
  <c r="N45" i="25" s="1"/>
  <c r="D52" i="25"/>
  <c r="D53" i="25"/>
  <c r="E25" i="25"/>
  <c r="E53" i="25" s="1"/>
  <c r="E32" i="25"/>
  <c r="E38" i="25"/>
  <c r="N38" i="25" s="1"/>
  <c r="E45" i="25"/>
  <c r="E52" i="25"/>
  <c r="F25" i="25"/>
  <c r="N25" i="25"/>
  <c r="F32" i="25"/>
  <c r="F38" i="25"/>
  <c r="F45" i="25"/>
  <c r="F52" i="25"/>
  <c r="G25" i="25"/>
  <c r="G32" i="25"/>
  <c r="G38" i="25"/>
  <c r="G53" i="25"/>
  <c r="G45" i="25"/>
  <c r="G52" i="25"/>
  <c r="H25" i="25"/>
  <c r="H32" i="25"/>
  <c r="H38" i="25"/>
  <c r="H45" i="25"/>
  <c r="H52" i="25"/>
  <c r="H53" i="25"/>
  <c r="I25" i="25"/>
  <c r="I53" i="25" s="1"/>
  <c r="I32" i="25"/>
  <c r="I38" i="25"/>
  <c r="I45" i="25"/>
  <c r="I52" i="25"/>
  <c r="J25" i="25"/>
  <c r="J53" i="25"/>
  <c r="J32" i="25"/>
  <c r="J38" i="25"/>
  <c r="J45" i="25"/>
  <c r="J52" i="25"/>
  <c r="K25" i="25"/>
  <c r="K32" i="25"/>
  <c r="K38" i="25"/>
  <c r="K53" i="25"/>
  <c r="K45" i="25"/>
  <c r="K52" i="25"/>
  <c r="L25" i="25"/>
  <c r="L32" i="25"/>
  <c r="L38" i="25"/>
  <c r="L45" i="25"/>
  <c r="L52" i="25"/>
  <c r="L53" i="25"/>
  <c r="M25" i="25"/>
  <c r="M53" i="25" s="1"/>
  <c r="M32" i="25"/>
  <c r="M38" i="25"/>
  <c r="M45" i="25"/>
  <c r="M52" i="25"/>
  <c r="N52" i="25"/>
  <c r="N51" i="25"/>
  <c r="L51" i="17" s="1"/>
  <c r="N50" i="25"/>
  <c r="L50" i="17" s="1"/>
  <c r="N49" i="25"/>
  <c r="L49" i="17"/>
  <c r="N48" i="25"/>
  <c r="L48" i="17"/>
  <c r="N47" i="25"/>
  <c r="L47" i="17" s="1"/>
  <c r="N44" i="25"/>
  <c r="L44" i="17" s="1"/>
  <c r="N43" i="25"/>
  <c r="L43" i="17"/>
  <c r="N42" i="25"/>
  <c r="L42" i="17" s="1"/>
  <c r="N41" i="25"/>
  <c r="L41" i="17" s="1"/>
  <c r="N40" i="25"/>
  <c r="L40" i="17" s="1"/>
  <c r="N37" i="25"/>
  <c r="L37" i="17"/>
  <c r="N36" i="25"/>
  <c r="L36" i="17"/>
  <c r="N35" i="25"/>
  <c r="L35" i="17" s="1"/>
  <c r="L38" i="17" s="1"/>
  <c r="N34" i="25"/>
  <c r="L34" i="17"/>
  <c r="N31" i="25"/>
  <c r="L31" i="17" s="1"/>
  <c r="N30" i="25"/>
  <c r="L30" i="17"/>
  <c r="N29" i="25"/>
  <c r="L29" i="17" s="1"/>
  <c r="N28" i="25"/>
  <c r="L28" i="17"/>
  <c r="N27" i="25"/>
  <c r="L27" i="17"/>
  <c r="L32" i="17" s="1"/>
  <c r="N24" i="25"/>
  <c r="L24" i="17" s="1"/>
  <c r="N23" i="25"/>
  <c r="L23" i="17"/>
  <c r="N21" i="25"/>
  <c r="L21" i="17" s="1"/>
  <c r="N20" i="25"/>
  <c r="L20" i="17"/>
  <c r="N19" i="25"/>
  <c r="L19" i="17" s="1"/>
  <c r="N18" i="25"/>
  <c r="L18" i="17"/>
  <c r="N17" i="25"/>
  <c r="L17" i="17" s="1"/>
  <c r="N16" i="25"/>
  <c r="L16" i="17"/>
  <c r="N15" i="25"/>
  <c r="L15" i="17" s="1"/>
  <c r="N14" i="25"/>
  <c r="L14" i="17" s="1"/>
  <c r="N13" i="25"/>
  <c r="L12" i="17"/>
  <c r="N12" i="25"/>
  <c r="L11" i="17" s="1"/>
  <c r="N11" i="25"/>
  <c r="L10" i="17"/>
  <c r="N10" i="25"/>
  <c r="L9" i="17"/>
  <c r="N51" i="16"/>
  <c r="D51" i="17" s="1"/>
  <c r="K51" i="17" s="1"/>
  <c r="M51" i="17" s="1"/>
  <c r="N41" i="16"/>
  <c r="D41" i="17"/>
  <c r="N42" i="16"/>
  <c r="D42" i="17" s="1"/>
  <c r="K42" i="17" s="1"/>
  <c r="N35" i="16"/>
  <c r="D35" i="17"/>
  <c r="B770" i="23" s="1"/>
  <c r="F4" i="28"/>
  <c r="C2" i="22"/>
  <c r="D52" i="16"/>
  <c r="E32" i="16"/>
  <c r="E38" i="16"/>
  <c r="N38" i="16" s="1"/>
  <c r="H23" i="4" s="1"/>
  <c r="B79" i="23" s="1"/>
  <c r="E45" i="16"/>
  <c r="E52" i="16"/>
  <c r="F25" i="16"/>
  <c r="N25" i="16" s="1"/>
  <c r="H21" i="4" s="1"/>
  <c r="F32" i="16"/>
  <c r="F38" i="16"/>
  <c r="F45" i="16"/>
  <c r="F52" i="16"/>
  <c r="G32" i="16"/>
  <c r="G38" i="16"/>
  <c r="G45" i="16"/>
  <c r="G52" i="16"/>
  <c r="H25" i="16"/>
  <c r="H32" i="16"/>
  <c r="H38" i="16"/>
  <c r="H53" i="16" s="1"/>
  <c r="H45" i="16"/>
  <c r="H52" i="16"/>
  <c r="N52" i="16" s="1"/>
  <c r="I32" i="16"/>
  <c r="I38" i="16"/>
  <c r="I45" i="16"/>
  <c r="I52" i="16"/>
  <c r="J32" i="16"/>
  <c r="J38" i="16"/>
  <c r="J45" i="16"/>
  <c r="J52" i="16"/>
  <c r="K25" i="16"/>
  <c r="K53" i="16" s="1"/>
  <c r="K32" i="16"/>
  <c r="K38" i="16"/>
  <c r="K45" i="16"/>
  <c r="K52" i="16"/>
  <c r="L25" i="16"/>
  <c r="L32" i="16"/>
  <c r="L38" i="16"/>
  <c r="L45" i="16"/>
  <c r="L52" i="16"/>
  <c r="L53" i="16" s="1"/>
  <c r="M52" i="16"/>
  <c r="E42" i="15"/>
  <c r="E49" i="15"/>
  <c r="G87" i="15"/>
  <c r="C38" i="20" s="1"/>
  <c r="G58" i="15"/>
  <c r="G62" i="15"/>
  <c r="H12" i="4" s="1"/>
  <c r="G78" i="15"/>
  <c r="G11" i="28"/>
  <c r="G12" i="28"/>
  <c r="G18" i="28"/>
  <c r="G17" i="28"/>
  <c r="G20" i="28"/>
  <c r="G19" i="28"/>
  <c r="G23" i="28"/>
  <c r="G24" i="28"/>
  <c r="G25" i="28"/>
  <c r="D14" i="28"/>
  <c r="E14" i="28"/>
  <c r="E27" i="28" s="1"/>
  <c r="C20" i="28"/>
  <c r="C27" i="28" s="1"/>
  <c r="C49" i="28" s="1"/>
  <c r="D20" i="28"/>
  <c r="D27" i="28" s="1"/>
  <c r="D49" i="28" s="1"/>
  <c r="E20" i="28"/>
  <c r="C26" i="28"/>
  <c r="D26" i="28"/>
  <c r="E26" i="28"/>
  <c r="G31" i="28"/>
  <c r="G32" i="28"/>
  <c r="G34" i="28" s="1"/>
  <c r="G33" i="28"/>
  <c r="C34" i="28"/>
  <c r="D34" i="28"/>
  <c r="E34" i="28"/>
  <c r="F34" i="28"/>
  <c r="F47" i="28" s="1"/>
  <c r="G37" i="28"/>
  <c r="G40" i="28" s="1"/>
  <c r="G38" i="28"/>
  <c r="G39" i="28"/>
  <c r="C40" i="28"/>
  <c r="D40" i="28"/>
  <c r="E40" i="28"/>
  <c r="E47" i="28" s="1"/>
  <c r="F40" i="28"/>
  <c r="G43" i="28"/>
  <c r="G44" i="28"/>
  <c r="G46" i="28" s="1"/>
  <c r="G45" i="28"/>
  <c r="C46" i="28"/>
  <c r="D46" i="28"/>
  <c r="E46" i="28"/>
  <c r="F46" i="28"/>
  <c r="C47" i="28"/>
  <c r="C23" i="11"/>
  <c r="B315" i="23" s="1"/>
  <c r="E22" i="11"/>
  <c r="E21" i="11"/>
  <c r="E20" i="11"/>
  <c r="E19" i="11"/>
  <c r="E18" i="11"/>
  <c r="E9" i="11"/>
  <c r="E12" i="11"/>
  <c r="E13" i="11"/>
  <c r="B312" i="23"/>
  <c r="E14" i="11"/>
  <c r="E15" i="11"/>
  <c r="E16" i="11"/>
  <c r="E23" i="11" s="1"/>
  <c r="I11" i="26"/>
  <c r="B45" i="26" s="1"/>
  <c r="I12" i="26"/>
  <c r="B46" i="26"/>
  <c r="I13" i="26"/>
  <c r="B47" i="26" s="1"/>
  <c r="I14" i="26"/>
  <c r="B48" i="26"/>
  <c r="I10" i="26"/>
  <c r="B44" i="26" s="1"/>
  <c r="G4" i="15"/>
  <c r="H4" i="26"/>
  <c r="B816" i="23"/>
  <c r="K4" i="25"/>
  <c r="K18" i="4"/>
  <c r="E18" i="4"/>
  <c r="C3" i="21"/>
  <c r="D3" i="20"/>
  <c r="J4" i="4"/>
  <c r="D4" i="11"/>
  <c r="J4" i="16"/>
  <c r="I4" i="17"/>
  <c r="H3" i="19"/>
  <c r="B986" i="23"/>
  <c r="B985" i="23"/>
  <c r="B984" i="23"/>
  <c r="B983" i="23"/>
  <c r="B982" i="23"/>
  <c r="B981" i="23"/>
  <c r="B980" i="23"/>
  <c r="B978" i="23"/>
  <c r="B977" i="23"/>
  <c r="B976" i="23"/>
  <c r="B975" i="23"/>
  <c r="B974" i="23"/>
  <c r="B973" i="23"/>
  <c r="B972" i="23"/>
  <c r="B971" i="23"/>
  <c r="B970" i="23"/>
  <c r="B969" i="23"/>
  <c r="B968" i="23"/>
  <c r="B967" i="23"/>
  <c r="B966" i="23"/>
  <c r="B965" i="23"/>
  <c r="B964" i="23"/>
  <c r="B963" i="23"/>
  <c r="B962" i="23"/>
  <c r="B961" i="23"/>
  <c r="B960" i="23"/>
  <c r="B959" i="23"/>
  <c r="B958" i="23"/>
  <c r="B957" i="23"/>
  <c r="B956" i="23"/>
  <c r="B955" i="23"/>
  <c r="B954" i="23"/>
  <c r="B953" i="23"/>
  <c r="B952" i="23"/>
  <c r="B951" i="23"/>
  <c r="B950" i="23"/>
  <c r="B949" i="23"/>
  <c r="B948" i="23"/>
  <c r="B947" i="23"/>
  <c r="B946" i="23"/>
  <c r="B945" i="23"/>
  <c r="B944" i="23"/>
  <c r="B943" i="23"/>
  <c r="B942" i="23"/>
  <c r="B935" i="23"/>
  <c r="B934" i="23"/>
  <c r="B933" i="23"/>
  <c r="B932" i="23"/>
  <c r="B931" i="23"/>
  <c r="B930" i="23"/>
  <c r="B929" i="23"/>
  <c r="B928" i="23"/>
  <c r="B927" i="23"/>
  <c r="B926" i="23"/>
  <c r="B925" i="23"/>
  <c r="B924" i="23"/>
  <c r="B923" i="23"/>
  <c r="B922" i="23"/>
  <c r="B921" i="23"/>
  <c r="B920" i="23"/>
  <c r="F22" i="19"/>
  <c r="D16" i="21" s="1"/>
  <c r="B919" i="23"/>
  <c r="B918" i="23"/>
  <c r="B917" i="23"/>
  <c r="B916" i="23"/>
  <c r="B915" i="23"/>
  <c r="B914" i="23"/>
  <c r="B913" i="23"/>
  <c r="B912" i="23"/>
  <c r="B911" i="23"/>
  <c r="B910" i="23"/>
  <c r="B909" i="23"/>
  <c r="D22" i="19"/>
  <c r="B908" i="23" s="1"/>
  <c r="B907" i="23"/>
  <c r="B906" i="23"/>
  <c r="B905" i="23"/>
  <c r="B904" i="23"/>
  <c r="B903" i="23"/>
  <c r="B902" i="23"/>
  <c r="B901" i="23"/>
  <c r="B900" i="23"/>
  <c r="B899" i="23"/>
  <c r="B898" i="23"/>
  <c r="B897" i="23"/>
  <c r="B896" i="23"/>
  <c r="B895" i="23"/>
  <c r="B894" i="23"/>
  <c r="B893" i="23"/>
  <c r="B892" i="23"/>
  <c r="B891" i="23"/>
  <c r="B890" i="23"/>
  <c r="B889" i="23"/>
  <c r="B888" i="23"/>
  <c r="B887" i="23"/>
  <c r="B886" i="23"/>
  <c r="B885" i="23"/>
  <c r="B884" i="23"/>
  <c r="B883" i="23"/>
  <c r="B882" i="23"/>
  <c r="B881" i="23"/>
  <c r="B880" i="23"/>
  <c r="B879" i="23"/>
  <c r="B878" i="23"/>
  <c r="B877" i="23"/>
  <c r="B876" i="23"/>
  <c r="B875" i="23"/>
  <c r="B874" i="23"/>
  <c r="B873" i="23"/>
  <c r="B872" i="23"/>
  <c r="B871" i="23"/>
  <c r="B870" i="23"/>
  <c r="B869" i="23"/>
  <c r="B868" i="23"/>
  <c r="B867" i="23"/>
  <c r="B866" i="23"/>
  <c r="B865" i="23"/>
  <c r="B864" i="23"/>
  <c r="B863" i="23"/>
  <c r="B862" i="23"/>
  <c r="B861" i="23"/>
  <c r="B860" i="23"/>
  <c r="B859" i="23"/>
  <c r="B858" i="23"/>
  <c r="B857" i="23"/>
  <c r="B856" i="23"/>
  <c r="B855" i="23"/>
  <c r="B854" i="23"/>
  <c r="B853" i="23"/>
  <c r="B852" i="23"/>
  <c r="B851" i="23"/>
  <c r="B850" i="23"/>
  <c r="B849" i="23"/>
  <c r="B848" i="23"/>
  <c r="B847" i="23"/>
  <c r="B846" i="23"/>
  <c r="B845" i="23"/>
  <c r="B844" i="23"/>
  <c r="B843" i="23"/>
  <c r="B842" i="23"/>
  <c r="B841" i="23"/>
  <c r="B840" i="23"/>
  <c r="B839" i="23"/>
  <c r="B838" i="23"/>
  <c r="B837" i="23"/>
  <c r="B836" i="23"/>
  <c r="B835" i="23"/>
  <c r="B834" i="23"/>
  <c r="B833" i="23"/>
  <c r="B832" i="23"/>
  <c r="B831" i="23"/>
  <c r="B830" i="23"/>
  <c r="B829" i="23"/>
  <c r="B828" i="23"/>
  <c r="B827" i="23"/>
  <c r="B826" i="23"/>
  <c r="B825" i="23"/>
  <c r="B824" i="23"/>
  <c r="B823" i="23"/>
  <c r="B822" i="23"/>
  <c r="B821" i="23"/>
  <c r="B820" i="23"/>
  <c r="B819" i="23"/>
  <c r="B809" i="23"/>
  <c r="B808" i="23"/>
  <c r="B807" i="23"/>
  <c r="B806" i="23"/>
  <c r="B804" i="23"/>
  <c r="B803" i="23"/>
  <c r="B802" i="23"/>
  <c r="B801" i="23"/>
  <c r="B800" i="23"/>
  <c r="B799" i="23"/>
  <c r="B798" i="23"/>
  <c r="B795" i="23"/>
  <c r="B794" i="23"/>
  <c r="B793" i="23"/>
  <c r="B792" i="23"/>
  <c r="B789" i="23"/>
  <c r="B788" i="23"/>
  <c r="B787" i="23"/>
  <c r="B786" i="23"/>
  <c r="B785" i="23"/>
  <c r="B782" i="23"/>
  <c r="B781" i="23"/>
  <c r="B780" i="23"/>
  <c r="B779" i="23"/>
  <c r="B778" i="23"/>
  <c r="B775" i="23"/>
  <c r="B774" i="23"/>
  <c r="B773" i="23"/>
  <c r="B772" i="23"/>
  <c r="B771" i="23"/>
  <c r="B767" i="23"/>
  <c r="B766" i="23"/>
  <c r="B765" i="23"/>
  <c r="B764" i="23"/>
  <c r="B761" i="23"/>
  <c r="B760" i="23"/>
  <c r="B759" i="23"/>
  <c r="B758" i="23"/>
  <c r="B757" i="23"/>
  <c r="B754" i="23"/>
  <c r="B753" i="23"/>
  <c r="B752" i="23"/>
  <c r="B751" i="23"/>
  <c r="B750" i="23"/>
  <c r="B747" i="23"/>
  <c r="B746" i="23"/>
  <c r="B745" i="23"/>
  <c r="B744" i="23"/>
  <c r="B743" i="23"/>
  <c r="B741" i="23"/>
  <c r="B740" i="23"/>
  <c r="B739" i="23"/>
  <c r="B738" i="23"/>
  <c r="B737" i="23"/>
  <c r="B736" i="23"/>
  <c r="B735" i="23"/>
  <c r="B733" i="23"/>
  <c r="B732" i="23"/>
  <c r="B731" i="23"/>
  <c r="B730" i="23"/>
  <c r="B729" i="23"/>
  <c r="B725" i="23"/>
  <c r="B724" i="23"/>
  <c r="B723" i="23"/>
  <c r="B722" i="23"/>
  <c r="B720" i="23"/>
  <c r="B719" i="23"/>
  <c r="B718" i="23"/>
  <c r="B717" i="23"/>
  <c r="B716" i="23"/>
  <c r="B715" i="23"/>
  <c r="B714" i="23"/>
  <c r="B712" i="23"/>
  <c r="B711" i="23"/>
  <c r="B710" i="23"/>
  <c r="B709" i="23"/>
  <c r="B708" i="23"/>
  <c r="B706" i="23"/>
  <c r="B705" i="23"/>
  <c r="B704" i="23"/>
  <c r="B703" i="23"/>
  <c r="B702" i="23"/>
  <c r="B701" i="23"/>
  <c r="B700" i="23"/>
  <c r="B699" i="23"/>
  <c r="B698" i="23"/>
  <c r="B697" i="23"/>
  <c r="B696" i="23"/>
  <c r="B695" i="23"/>
  <c r="B694" i="23"/>
  <c r="B693" i="23"/>
  <c r="B690" i="23"/>
  <c r="B689" i="23"/>
  <c r="B688" i="23"/>
  <c r="B687" i="23"/>
  <c r="B684" i="23"/>
  <c r="B683" i="23"/>
  <c r="B682" i="23"/>
  <c r="B681" i="23"/>
  <c r="B680" i="23"/>
  <c r="B676" i="23"/>
  <c r="B675" i="23"/>
  <c r="B674" i="23"/>
  <c r="B673" i="23"/>
  <c r="B669" i="23"/>
  <c r="B668" i="23"/>
  <c r="B667" i="23"/>
  <c r="B666" i="23"/>
  <c r="B663" i="23"/>
  <c r="B662" i="23"/>
  <c r="B661" i="23"/>
  <c r="B660" i="23"/>
  <c r="B659" i="23"/>
  <c r="B656" i="23"/>
  <c r="B655" i="23"/>
  <c r="B654" i="23"/>
  <c r="B653" i="23"/>
  <c r="B652" i="23"/>
  <c r="B648" i="23"/>
  <c r="B647" i="23"/>
  <c r="B646" i="23"/>
  <c r="B645" i="23"/>
  <c r="B642" i="23"/>
  <c r="B641" i="23"/>
  <c r="B640" i="23"/>
  <c r="B639" i="23"/>
  <c r="B638" i="23"/>
  <c r="B635" i="23"/>
  <c r="B634" i="23"/>
  <c r="B632" i="23"/>
  <c r="B630" i="23"/>
  <c r="B627" i="23"/>
  <c r="B625" i="23"/>
  <c r="B624" i="23"/>
  <c r="B622" i="23"/>
  <c r="B621" i="23"/>
  <c r="B620" i="23"/>
  <c r="B619" i="23"/>
  <c r="B616" i="23"/>
  <c r="B614" i="23"/>
  <c r="B608" i="23"/>
  <c r="B607" i="23"/>
  <c r="B606" i="23"/>
  <c r="B605" i="23"/>
  <c r="B604" i="23"/>
  <c r="B603" i="23"/>
  <c r="B602" i="23"/>
  <c r="B601" i="23"/>
  <c r="B600" i="23"/>
  <c r="B599" i="23"/>
  <c r="B598" i="23"/>
  <c r="B597" i="23"/>
  <c r="B596" i="23"/>
  <c r="B595" i="23"/>
  <c r="B594" i="23"/>
  <c r="B593" i="23"/>
  <c r="B592" i="23"/>
  <c r="B591" i="23"/>
  <c r="B590" i="23"/>
  <c r="B589" i="23"/>
  <c r="B588" i="23"/>
  <c r="B587" i="23"/>
  <c r="B586" i="23"/>
  <c r="B585" i="23"/>
  <c r="B584" i="23"/>
  <c r="B583" i="23"/>
  <c r="B582" i="23"/>
  <c r="B579" i="23"/>
  <c r="B575" i="23"/>
  <c r="B574" i="23"/>
  <c r="B573" i="23"/>
  <c r="B572" i="23"/>
  <c r="B571" i="23"/>
  <c r="B570" i="23"/>
  <c r="B569" i="23"/>
  <c r="B568" i="23"/>
  <c r="B567" i="23"/>
  <c r="B566" i="23"/>
  <c r="B565" i="23"/>
  <c r="B564" i="23"/>
  <c r="B563" i="23"/>
  <c r="B562" i="23"/>
  <c r="B561" i="23"/>
  <c r="B560" i="23"/>
  <c r="B559" i="23"/>
  <c r="B558" i="23"/>
  <c r="B557" i="23"/>
  <c r="B556" i="23"/>
  <c r="B555" i="23"/>
  <c r="B554" i="23"/>
  <c r="B553" i="23"/>
  <c r="B552" i="23"/>
  <c r="B551" i="23"/>
  <c r="B550" i="23"/>
  <c r="B549" i="23"/>
  <c r="B548" i="23"/>
  <c r="B547" i="23"/>
  <c r="B546" i="23"/>
  <c r="B545" i="23"/>
  <c r="B544" i="23"/>
  <c r="B543" i="23"/>
  <c r="B542" i="23"/>
  <c r="B541" i="23"/>
  <c r="B540" i="23"/>
  <c r="B539" i="23"/>
  <c r="B538" i="23"/>
  <c r="B537" i="23"/>
  <c r="B536" i="23"/>
  <c r="B535" i="23"/>
  <c r="B534" i="23"/>
  <c r="B533" i="23"/>
  <c r="B532" i="23"/>
  <c r="B531" i="23"/>
  <c r="B530" i="23"/>
  <c r="B529" i="23"/>
  <c r="B528" i="23"/>
  <c r="B527" i="23"/>
  <c r="B526" i="23"/>
  <c r="B525" i="23"/>
  <c r="B524" i="23"/>
  <c r="B523" i="23"/>
  <c r="B522" i="23"/>
  <c r="B521" i="23"/>
  <c r="B520" i="23"/>
  <c r="B519" i="23"/>
  <c r="B518" i="23"/>
  <c r="B517" i="23"/>
  <c r="B516" i="23"/>
  <c r="B515" i="23"/>
  <c r="B514" i="23"/>
  <c r="B513" i="23"/>
  <c r="B512" i="23"/>
  <c r="B511" i="23"/>
  <c r="B510" i="23"/>
  <c r="B509" i="23"/>
  <c r="B508" i="23"/>
  <c r="B507" i="23"/>
  <c r="B506" i="23"/>
  <c r="B505" i="23"/>
  <c r="B504" i="23"/>
  <c r="B503" i="23"/>
  <c r="B502" i="23"/>
  <c r="B501" i="23"/>
  <c r="B500" i="23"/>
  <c r="B499" i="23"/>
  <c r="B498" i="23"/>
  <c r="B497" i="23"/>
  <c r="B496" i="23"/>
  <c r="B495" i="23"/>
  <c r="B494" i="23"/>
  <c r="B493" i="23"/>
  <c r="B492" i="23"/>
  <c r="B491" i="23"/>
  <c r="B490" i="23"/>
  <c r="B489" i="23"/>
  <c r="B488" i="23"/>
  <c r="B487" i="23"/>
  <c r="B486" i="23"/>
  <c r="B485" i="23"/>
  <c r="B484" i="23"/>
  <c r="B483" i="23"/>
  <c r="B482" i="23"/>
  <c r="B481" i="23"/>
  <c r="B480" i="23"/>
  <c r="B479" i="23"/>
  <c r="B478" i="23"/>
  <c r="B477" i="23"/>
  <c r="B476" i="23"/>
  <c r="B475" i="23"/>
  <c r="B474" i="23"/>
  <c r="B473" i="23"/>
  <c r="B472" i="23"/>
  <c r="B471" i="23"/>
  <c r="B470" i="23"/>
  <c r="B469" i="23"/>
  <c r="B468" i="23"/>
  <c r="B467" i="23"/>
  <c r="B466" i="23"/>
  <c r="B465" i="23"/>
  <c r="B464" i="23"/>
  <c r="B463" i="23"/>
  <c r="B462" i="23"/>
  <c r="B461" i="23"/>
  <c r="B460" i="23"/>
  <c r="B459" i="23"/>
  <c r="B458" i="23"/>
  <c r="B457" i="23"/>
  <c r="B456" i="23"/>
  <c r="B455" i="23"/>
  <c r="B454" i="23"/>
  <c r="B453" i="23"/>
  <c r="B452" i="23"/>
  <c r="B451" i="23"/>
  <c r="B450" i="23"/>
  <c r="B449" i="23"/>
  <c r="B448" i="23"/>
  <c r="B447" i="23"/>
  <c r="B446" i="23"/>
  <c r="B445" i="23"/>
  <c r="B444" i="23"/>
  <c r="B443" i="23"/>
  <c r="B442" i="23"/>
  <c r="B441" i="23"/>
  <c r="B440" i="23"/>
  <c r="B439" i="23"/>
  <c r="B438" i="23"/>
  <c r="B437" i="23"/>
  <c r="B436" i="23"/>
  <c r="B435" i="23"/>
  <c r="B434" i="23"/>
  <c r="B433" i="23"/>
  <c r="B432" i="23"/>
  <c r="B431" i="23"/>
  <c r="B430" i="23"/>
  <c r="B429" i="23"/>
  <c r="B428" i="23"/>
  <c r="B427" i="23"/>
  <c r="B426" i="23"/>
  <c r="B425" i="23"/>
  <c r="B424" i="23"/>
  <c r="B423" i="23"/>
  <c r="B422" i="23"/>
  <c r="B421" i="23"/>
  <c r="B420" i="23"/>
  <c r="B419" i="23"/>
  <c r="B418" i="23"/>
  <c r="B417" i="23"/>
  <c r="B416" i="23"/>
  <c r="B415" i="23"/>
  <c r="B414" i="23"/>
  <c r="B413" i="23"/>
  <c r="B412" i="23"/>
  <c r="B411" i="23"/>
  <c r="B410" i="23"/>
  <c r="B409" i="23"/>
  <c r="B408" i="23"/>
  <c r="B407" i="23"/>
  <c r="B406" i="23"/>
  <c r="B405" i="23"/>
  <c r="B404" i="23"/>
  <c r="B403" i="23"/>
  <c r="B402" i="23"/>
  <c r="B401" i="23"/>
  <c r="B400" i="23"/>
  <c r="B399" i="23"/>
  <c r="B398" i="23"/>
  <c r="B397" i="23"/>
  <c r="B396" i="23"/>
  <c r="B395" i="23"/>
  <c r="B394" i="23"/>
  <c r="B393" i="23"/>
  <c r="B392" i="23"/>
  <c r="B391" i="23"/>
  <c r="B390" i="23"/>
  <c r="B389" i="23"/>
  <c r="B388" i="23"/>
  <c r="B387" i="23"/>
  <c r="B386" i="23"/>
  <c r="B385" i="23"/>
  <c r="B384" i="23"/>
  <c r="B383" i="23"/>
  <c r="B382" i="23"/>
  <c r="B381" i="23"/>
  <c r="B380" i="23"/>
  <c r="B379" i="23"/>
  <c r="B378" i="23"/>
  <c r="B377" i="23"/>
  <c r="B376" i="23"/>
  <c r="B375" i="23"/>
  <c r="B374" i="23"/>
  <c r="B373" i="23"/>
  <c r="B372" i="23"/>
  <c r="B371" i="23"/>
  <c r="B370" i="23"/>
  <c r="B369" i="23"/>
  <c r="B368" i="23"/>
  <c r="B367" i="23"/>
  <c r="B366" i="23"/>
  <c r="B365" i="23"/>
  <c r="B364" i="23"/>
  <c r="B363" i="23"/>
  <c r="B362" i="23"/>
  <c r="B361" i="23"/>
  <c r="B360" i="23"/>
  <c r="B359" i="23"/>
  <c r="B358" i="23"/>
  <c r="B357" i="23"/>
  <c r="B356" i="23"/>
  <c r="B355" i="23"/>
  <c r="B354" i="23"/>
  <c r="B353" i="23"/>
  <c r="B352" i="23"/>
  <c r="B351" i="23"/>
  <c r="B350" i="23"/>
  <c r="B349" i="23"/>
  <c r="B348" i="23"/>
  <c r="B347" i="23"/>
  <c r="B346" i="23"/>
  <c r="B345" i="23"/>
  <c r="B344" i="23"/>
  <c r="B343" i="23"/>
  <c r="B342" i="23"/>
  <c r="B341" i="23"/>
  <c r="B340" i="23"/>
  <c r="B339" i="23"/>
  <c r="B338" i="23"/>
  <c r="B337" i="23"/>
  <c r="B336" i="23"/>
  <c r="B335" i="23"/>
  <c r="B334" i="23"/>
  <c r="B333" i="23"/>
  <c r="B332" i="23"/>
  <c r="B331" i="23"/>
  <c r="B330" i="23"/>
  <c r="B329" i="23"/>
  <c r="B328" i="23"/>
  <c r="B327" i="23"/>
  <c r="B326" i="23"/>
  <c r="B325" i="23"/>
  <c r="B324" i="23"/>
  <c r="B323" i="23"/>
  <c r="B322" i="23"/>
  <c r="B321" i="23"/>
  <c r="B320" i="23"/>
  <c r="B319" i="23"/>
  <c r="B318" i="23"/>
  <c r="B314" i="23"/>
  <c r="B313" i="23"/>
  <c r="B311" i="23"/>
  <c r="B310" i="23"/>
  <c r="B309" i="23"/>
  <c r="B308" i="23"/>
  <c r="B307" i="23"/>
  <c r="B306" i="23"/>
  <c r="B305" i="23"/>
  <c r="B304" i="23"/>
  <c r="B303" i="23"/>
  <c r="B301" i="23"/>
  <c r="B300" i="23"/>
  <c r="B299" i="23"/>
  <c r="B298" i="23"/>
  <c r="B297" i="23"/>
  <c r="B296" i="23"/>
  <c r="B295" i="23"/>
  <c r="B294" i="23"/>
  <c r="B293" i="23"/>
  <c r="B292" i="23"/>
  <c r="B291" i="23"/>
  <c r="B290" i="23"/>
  <c r="B289" i="23"/>
  <c r="B288" i="23"/>
  <c r="B287" i="23"/>
  <c r="B286" i="23"/>
  <c r="B285" i="23"/>
  <c r="B284" i="23"/>
  <c r="B283" i="23"/>
  <c r="B282" i="23"/>
  <c r="B281" i="23"/>
  <c r="B280" i="23"/>
  <c r="B279" i="23"/>
  <c r="B278" i="23"/>
  <c r="B277" i="23"/>
  <c r="B276" i="23"/>
  <c r="B275" i="23"/>
  <c r="B274" i="23"/>
  <c r="B273" i="23"/>
  <c r="B272" i="23"/>
  <c r="B271" i="23"/>
  <c r="B270" i="23"/>
  <c r="B269" i="23"/>
  <c r="B268" i="23"/>
  <c r="B267" i="23"/>
  <c r="B266" i="23"/>
  <c r="B265" i="23"/>
  <c r="B264" i="23"/>
  <c r="B263" i="23"/>
  <c r="B262" i="23"/>
  <c r="B261" i="23"/>
  <c r="B260" i="23"/>
  <c r="B259" i="23"/>
  <c r="B258" i="23"/>
  <c r="B257" i="23"/>
  <c r="B256" i="23"/>
  <c r="B255" i="23"/>
  <c r="B254" i="23"/>
  <c r="B253" i="23"/>
  <c r="B252" i="23"/>
  <c r="B251" i="23"/>
  <c r="B250" i="23"/>
  <c r="B249" i="23"/>
  <c r="B248" i="23"/>
  <c r="B247" i="23"/>
  <c r="B246" i="23"/>
  <c r="B245" i="23"/>
  <c r="B244" i="23"/>
  <c r="B243" i="23"/>
  <c r="B242" i="23"/>
  <c r="B241" i="23"/>
  <c r="B240" i="23"/>
  <c r="B239" i="23"/>
  <c r="B238" i="23"/>
  <c r="B237" i="23"/>
  <c r="B236" i="23"/>
  <c r="B235" i="23"/>
  <c r="B234" i="23"/>
  <c r="B233" i="23"/>
  <c r="B232" i="23"/>
  <c r="B231" i="23"/>
  <c r="B230" i="23"/>
  <c r="B229" i="23"/>
  <c r="B228" i="23"/>
  <c r="B227" i="23"/>
  <c r="B226" i="23"/>
  <c r="B225" i="23"/>
  <c r="B224" i="23"/>
  <c r="B223" i="23"/>
  <c r="B222" i="23"/>
  <c r="B221" i="23"/>
  <c r="B220" i="23"/>
  <c r="B219" i="23"/>
  <c r="B218" i="23"/>
  <c r="B217" i="23"/>
  <c r="B216" i="23"/>
  <c r="B215" i="23"/>
  <c r="B214" i="23"/>
  <c r="B213" i="23"/>
  <c r="B212" i="23"/>
  <c r="B211" i="23"/>
  <c r="B210" i="23"/>
  <c r="B209" i="23"/>
  <c r="B208" i="23"/>
  <c r="B207" i="23"/>
  <c r="B206" i="23"/>
  <c r="B205" i="23"/>
  <c r="B204" i="23"/>
  <c r="B203" i="23"/>
  <c r="B202" i="23"/>
  <c r="B201" i="23"/>
  <c r="B200" i="23"/>
  <c r="B199" i="23"/>
  <c r="B198" i="23"/>
  <c r="B197" i="23"/>
  <c r="B196" i="23"/>
  <c r="B195" i="23"/>
  <c r="B194" i="23"/>
  <c r="B193" i="23"/>
  <c r="B192" i="23"/>
  <c r="B191" i="23"/>
  <c r="B190" i="23"/>
  <c r="B189" i="23"/>
  <c r="B188" i="23"/>
  <c r="B187" i="23"/>
  <c r="B186" i="23"/>
  <c r="B185" i="23"/>
  <c r="B184" i="23"/>
  <c r="B183" i="23"/>
  <c r="B182" i="23"/>
  <c r="B181" i="23"/>
  <c r="B180" i="23"/>
  <c r="B179" i="23"/>
  <c r="B178" i="23"/>
  <c r="B177" i="23"/>
  <c r="B176" i="23"/>
  <c r="B175" i="23"/>
  <c r="B174" i="23"/>
  <c r="B173" i="23"/>
  <c r="B172" i="23"/>
  <c r="B171" i="23"/>
  <c r="B170" i="23"/>
  <c r="B169" i="23"/>
  <c r="B168" i="23"/>
  <c r="B167" i="23"/>
  <c r="B166" i="23"/>
  <c r="K28" i="4"/>
  <c r="K30" i="4" s="1"/>
  <c r="B165" i="23"/>
  <c r="B164" i="23"/>
  <c r="B163" i="23"/>
  <c r="B162" i="23"/>
  <c r="B161" i="23"/>
  <c r="B160" i="23"/>
  <c r="B159" i="23"/>
  <c r="B158" i="23"/>
  <c r="B157" i="23"/>
  <c r="B156" i="23"/>
  <c r="B155" i="23"/>
  <c r="B154" i="23"/>
  <c r="B153" i="23"/>
  <c r="B152" i="23"/>
  <c r="B151" i="23"/>
  <c r="B150" i="23"/>
  <c r="B149" i="23"/>
  <c r="B148" i="23"/>
  <c r="B147" i="23"/>
  <c r="B146" i="23"/>
  <c r="B145" i="23"/>
  <c r="B144" i="23"/>
  <c r="B143" i="23"/>
  <c r="B142" i="23"/>
  <c r="B141" i="23"/>
  <c r="B140" i="23"/>
  <c r="B139" i="23"/>
  <c r="B138" i="23"/>
  <c r="B137" i="23"/>
  <c r="B136" i="23"/>
  <c r="B135" i="23"/>
  <c r="B134" i="23"/>
  <c r="B133" i="23"/>
  <c r="B132" i="23"/>
  <c r="B131" i="23"/>
  <c r="B130" i="23"/>
  <c r="E28" i="4"/>
  <c r="B93" i="23" s="1"/>
  <c r="B129" i="23"/>
  <c r="B128" i="23"/>
  <c r="B127" i="23"/>
  <c r="B126" i="23"/>
  <c r="B125" i="23"/>
  <c r="B124" i="23"/>
  <c r="B123" i="23"/>
  <c r="B122" i="23"/>
  <c r="B121" i="23"/>
  <c r="B120" i="23"/>
  <c r="B119" i="23"/>
  <c r="B118" i="23"/>
  <c r="B117" i="23"/>
  <c r="B116" i="23"/>
  <c r="B115" i="23"/>
  <c r="B114" i="23"/>
  <c r="B113" i="23"/>
  <c r="B112" i="23"/>
  <c r="B111" i="23"/>
  <c r="B107" i="23"/>
  <c r="B106" i="23"/>
  <c r="B105" i="23"/>
  <c r="B104" i="23"/>
  <c r="B103" i="23"/>
  <c r="B102" i="23"/>
  <c r="B101" i="23"/>
  <c r="B100" i="23"/>
  <c r="B99" i="23"/>
  <c r="B95" i="23"/>
  <c r="B92" i="23"/>
  <c r="B90" i="23"/>
  <c r="B89" i="23"/>
  <c r="B87" i="23"/>
  <c r="B86" i="23"/>
  <c r="B84" i="23"/>
  <c r="B83" i="23"/>
  <c r="B82" i="23"/>
  <c r="B81" i="23"/>
  <c r="B80" i="23"/>
  <c r="B78" i="23"/>
  <c r="B77" i="23"/>
  <c r="B75" i="23"/>
  <c r="B74" i="23"/>
  <c r="B72" i="23"/>
  <c r="B71" i="23"/>
  <c r="B69" i="23"/>
  <c r="B68" i="23"/>
  <c r="B67" i="23"/>
  <c r="B66" i="23"/>
  <c r="B65" i="23"/>
  <c r="B64" i="23"/>
  <c r="B63" i="23"/>
  <c r="B62" i="23"/>
  <c r="B60" i="23"/>
  <c r="B59" i="23"/>
  <c r="B57" i="23"/>
  <c r="B56" i="23"/>
  <c r="B54" i="23"/>
  <c r="B53" i="23"/>
  <c r="B51" i="23"/>
  <c r="B50" i="23"/>
  <c r="B48" i="23"/>
  <c r="B47" i="23"/>
  <c r="B46" i="23"/>
  <c r="B45" i="23"/>
  <c r="B44" i="23"/>
  <c r="B43" i="23"/>
  <c r="B42" i="23"/>
  <c r="B41" i="23"/>
  <c r="B40" i="23"/>
  <c r="B39" i="23"/>
  <c r="B38" i="23"/>
  <c r="B37" i="23"/>
  <c r="B36" i="23"/>
  <c r="B35" i="23"/>
  <c r="B34" i="23"/>
  <c r="B33" i="23"/>
  <c r="B32" i="23"/>
  <c r="B31" i="23"/>
  <c r="B30" i="23"/>
  <c r="B29" i="23"/>
  <c r="B28" i="23"/>
  <c r="B27" i="23"/>
  <c r="B26" i="23"/>
  <c r="B25" i="23"/>
  <c r="B24" i="23"/>
  <c r="B23" i="23"/>
  <c r="B22" i="23"/>
  <c r="B21" i="23"/>
  <c r="B20" i="23"/>
  <c r="B19" i="23"/>
  <c r="B18" i="23"/>
  <c r="B17" i="23"/>
  <c r="B16" i="23"/>
  <c r="B15" i="23"/>
  <c r="B14" i="23"/>
  <c r="B13" i="23"/>
  <c r="B12" i="23"/>
  <c r="B11" i="23"/>
  <c r="B10" i="23"/>
  <c r="B9" i="23"/>
  <c r="B8" i="23"/>
  <c r="B7" i="23"/>
  <c r="B6" i="23"/>
  <c r="B5" i="23"/>
  <c r="B4" i="23"/>
  <c r="B3" i="23"/>
  <c r="B2" i="23"/>
  <c r="N27" i="19"/>
  <c r="L27" i="19"/>
  <c r="H15" i="4"/>
  <c r="B58" i="23"/>
  <c r="H13" i="4"/>
  <c r="B55" i="23"/>
  <c r="B39" i="26"/>
  <c r="E30" i="4"/>
  <c r="E34" i="4" s="1"/>
  <c r="B108" i="23" s="1"/>
  <c r="D47" i="28"/>
  <c r="N32" i="25"/>
  <c r="H53" i="17"/>
  <c r="B815" i="23" s="1"/>
  <c r="F27" i="28"/>
  <c r="F49" i="28" s="1"/>
  <c r="B316" i="23"/>
  <c r="G26" i="28"/>
  <c r="D47" i="17"/>
  <c r="J47" i="17" s="1"/>
  <c r="H25" i="4"/>
  <c r="B88" i="23" s="1"/>
  <c r="B805" i="23"/>
  <c r="E25" i="11"/>
  <c r="K35" i="17"/>
  <c r="B615" i="23"/>
  <c r="I25" i="17"/>
  <c r="I52" i="17"/>
  <c r="I32" i="17"/>
  <c r="J31" i="17"/>
  <c r="J50" i="17"/>
  <c r="J43" i="17"/>
  <c r="J45" i="17" s="1"/>
  <c r="I45" i="17"/>
  <c r="J32" i="17"/>
  <c r="B665" i="23"/>
  <c r="L13" i="17"/>
  <c r="E107" i="15"/>
  <c r="F53" i="25"/>
  <c r="B617" i="23"/>
  <c r="B629" i="23"/>
  <c r="J25" i="17"/>
  <c r="B631" i="23"/>
  <c r="I53" i="16"/>
  <c r="H32" i="29" s="1"/>
  <c r="I32" i="29" s="1"/>
  <c r="B763" i="23"/>
  <c r="B679" i="23"/>
  <c r="K16" i="17"/>
  <c r="M16" i="17"/>
  <c r="B685" i="23" s="1"/>
  <c r="D9" i="17"/>
  <c r="B637" i="23" s="1"/>
  <c r="D48" i="17"/>
  <c r="B777" i="23"/>
  <c r="N45" i="16"/>
  <c r="H24" i="4" s="1"/>
  <c r="B85" i="23" s="1"/>
  <c r="K40" i="17"/>
  <c r="M40" i="17" s="1"/>
  <c r="J53" i="16"/>
  <c r="B581" i="23"/>
  <c r="N32" i="16"/>
  <c r="H22" i="4" s="1"/>
  <c r="B76" i="23" s="1"/>
  <c r="G53" i="16"/>
  <c r="B578" i="23" s="1"/>
  <c r="E53" i="16"/>
  <c r="B609" i="23"/>
  <c r="B658" i="23"/>
  <c r="K13" i="17"/>
  <c r="M13" i="17"/>
  <c r="B664" i="23"/>
  <c r="B618" i="23"/>
  <c r="B623" i="23"/>
  <c r="B672" i="23"/>
  <c r="K15" i="17"/>
  <c r="M15" i="17" s="1"/>
  <c r="B678" i="23" s="1"/>
  <c r="D53" i="16"/>
  <c r="B576" i="23" s="1"/>
  <c r="K9" i="17"/>
  <c r="C43" i="20"/>
  <c r="H14" i="4"/>
  <c r="K48" i="17"/>
  <c r="M48" i="17" s="1"/>
  <c r="G14" i="28"/>
  <c r="G27" i="28" s="1"/>
  <c r="H2" i="19"/>
  <c r="B979" i="23"/>
  <c r="K18" i="17"/>
  <c r="M18" i="17" s="1"/>
  <c r="B580" i="23"/>
  <c r="B686" i="23"/>
  <c r="I15" i="26" l="1"/>
  <c r="I22" i="26" s="1"/>
  <c r="D30" i="11"/>
  <c r="E30" i="11" s="1"/>
  <c r="B814" i="23"/>
  <c r="B317" i="23"/>
  <c r="L25" i="17"/>
  <c r="M31" i="17"/>
  <c r="B940" i="23"/>
  <c r="D32" i="17"/>
  <c r="K27" i="17"/>
  <c r="B742" i="23"/>
  <c r="B49" i="26"/>
  <c r="B56" i="26" s="1"/>
  <c r="G47" i="28"/>
  <c r="E49" i="28"/>
  <c r="G51" i="15"/>
  <c r="M14" i="17"/>
  <c r="B671" i="23" s="1"/>
  <c r="D52" i="17"/>
  <c r="K49" i="17"/>
  <c r="M49" i="17" s="1"/>
  <c r="B813" i="23"/>
  <c r="D29" i="11"/>
  <c r="K36" i="17"/>
  <c r="M36" i="17" s="1"/>
  <c r="D38" i="17"/>
  <c r="G49" i="28"/>
  <c r="H28" i="4"/>
  <c r="B94" i="23" s="1"/>
  <c r="B73" i="23"/>
  <c r="L52" i="17"/>
  <c r="B707" i="23"/>
  <c r="K19" i="17"/>
  <c r="M19" i="17" s="1"/>
  <c r="B713" i="23" s="1"/>
  <c r="M29" i="17"/>
  <c r="B762" i="23" s="1"/>
  <c r="K21" i="17"/>
  <c r="M21" i="17" s="1"/>
  <c r="B734" i="23" s="1"/>
  <c r="B728" i="23"/>
  <c r="B810" i="23"/>
  <c r="K47" i="17"/>
  <c r="J52" i="17"/>
  <c r="K34" i="4"/>
  <c r="B110" i="23" s="1"/>
  <c r="B98" i="23"/>
  <c r="B610" i="23"/>
  <c r="H41" i="29"/>
  <c r="I41" i="29" s="1"/>
  <c r="M42" i="17"/>
  <c r="L45" i="17"/>
  <c r="M44" i="17"/>
  <c r="I53" i="17"/>
  <c r="D25" i="17"/>
  <c r="B644" i="23"/>
  <c r="K10" i="17"/>
  <c r="M10" i="17" s="1"/>
  <c r="B650" i="23" s="1"/>
  <c r="M35" i="17"/>
  <c r="B776" i="23" s="1"/>
  <c r="B783" i="23"/>
  <c r="N53" i="25"/>
  <c r="C41" i="20"/>
  <c r="H16" i="4"/>
  <c r="B61" i="23" s="1"/>
  <c r="B749" i="23"/>
  <c r="K28" i="17"/>
  <c r="M28" i="17" s="1"/>
  <c r="B755" i="23" s="1"/>
  <c r="M50" i="17"/>
  <c r="F53" i="16"/>
  <c r="D2" i="20"/>
  <c r="K20" i="17"/>
  <c r="M20" i="17" s="1"/>
  <c r="B727" i="23" s="1"/>
  <c r="D11" i="17"/>
  <c r="I3" i="17"/>
  <c r="F3" i="28"/>
  <c r="C2" i="30"/>
  <c r="J3" i="16"/>
  <c r="H23" i="29"/>
  <c r="I23" i="29" s="1"/>
  <c r="B796" i="23"/>
  <c r="K3" i="25"/>
  <c r="B16" i="1"/>
  <c r="C33" i="11"/>
  <c r="D31" i="11"/>
  <c r="E31" i="11" s="1"/>
  <c r="D3" i="11"/>
  <c r="D43" i="17"/>
  <c r="F22" i="26"/>
  <c r="F39" i="26"/>
  <c r="I38" i="17"/>
  <c r="B96" i="23"/>
  <c r="K41" i="17"/>
  <c r="M41" i="17" s="1"/>
  <c r="B790" i="23" s="1"/>
  <c r="B612" i="23"/>
  <c r="H3" i="29"/>
  <c r="M9" i="17"/>
  <c r="G3" i="15"/>
  <c r="B756" i="23"/>
  <c r="K34" i="17"/>
  <c r="J38" i="17"/>
  <c r="J53" i="17" s="1"/>
  <c r="B817" i="23" s="1"/>
  <c r="B784" i="23"/>
  <c r="AB72" i="22"/>
  <c r="C2" i="21"/>
  <c r="J3" i="4"/>
  <c r="H3" i="26"/>
  <c r="B643" i="23" l="1"/>
  <c r="H10" i="4"/>
  <c r="B52" i="23" s="1"/>
  <c r="C32" i="20"/>
  <c r="D46" i="20" s="1"/>
  <c r="B937" i="23" s="1"/>
  <c r="K43" i="17"/>
  <c r="M43" i="17" s="1"/>
  <c r="B797" i="23" s="1"/>
  <c r="B791" i="23"/>
  <c r="B651" i="23"/>
  <c r="K11" i="17"/>
  <c r="D33" i="11"/>
  <c r="E29" i="11"/>
  <c r="E33" i="11" s="1"/>
  <c r="L53" i="17"/>
  <c r="M34" i="17"/>
  <c r="K38" i="17"/>
  <c r="D45" i="17"/>
  <c r="K45" i="17" s="1"/>
  <c r="B577" i="23"/>
  <c r="H14" i="29"/>
  <c r="I14" i="29" s="1"/>
  <c r="N53" i="16"/>
  <c r="B636" i="23" s="1"/>
  <c r="K52" i="17"/>
  <c r="M47" i="17"/>
  <c r="M27" i="17"/>
  <c r="K32" i="17"/>
  <c r="B748" i="23" l="1"/>
  <c r="M32" i="17"/>
  <c r="D53" i="17"/>
  <c r="B812" i="23" s="1"/>
  <c r="M11" i="17"/>
  <c r="K25" i="17"/>
  <c r="K53" i="17" s="1"/>
  <c r="M52" i="17"/>
  <c r="B811" i="23"/>
  <c r="B769" i="23"/>
  <c r="M38" i="17"/>
  <c r="M45" i="17"/>
  <c r="B657" i="23" l="1"/>
  <c r="M25" i="17"/>
  <c r="M53" i="17" s="1"/>
  <c r="D12" i="20" l="1"/>
  <c r="D26" i="20" s="1"/>
  <c r="B818" i="23"/>
  <c r="D48" i="20" l="1"/>
  <c r="B936" i="23"/>
  <c r="D9" i="21"/>
  <c r="D13" i="21" s="1"/>
  <c r="E8" i="15" l="1"/>
  <c r="G10" i="15" s="1"/>
  <c r="B938" i="23"/>
  <c r="B939" i="23"/>
  <c r="D19" i="21"/>
  <c r="B941" i="23" s="1"/>
  <c r="G124" i="15" l="1"/>
  <c r="H9" i="4"/>
  <c r="B49" i="23" l="1"/>
  <c r="H18" i="4"/>
  <c r="B70" i="23" l="1"/>
  <c r="H30" i="4"/>
  <c r="B97" i="23" l="1"/>
  <c r="H34" i="4"/>
  <c r="B109" i="23" s="1"/>
</calcChain>
</file>

<file path=xl/sharedStrings.xml><?xml version="1.0" encoding="utf-8"?>
<sst xmlns="http://schemas.openxmlformats.org/spreadsheetml/2006/main" count="2123" uniqueCount="1539">
  <si>
    <t>Net Gain on disposal for assets</t>
  </si>
  <si>
    <t>8.20</t>
  </si>
  <si>
    <t>Net loss on disposal of TCA</t>
  </si>
  <si>
    <t>Other Pupil accommodation</t>
  </si>
  <si>
    <t>Amortization and write downs</t>
  </si>
  <si>
    <t>Transportation Subtotal</t>
  </si>
  <si>
    <t>Administration Subtotal</t>
  </si>
  <si>
    <t>Instruction Subtotal</t>
  </si>
  <si>
    <t>Pupil Accommodation Subtotal</t>
  </si>
  <si>
    <t>Amortization and Write Downs &amp; Net loss on disposal</t>
  </si>
  <si>
    <t>Accumulated Surplus Deduction:</t>
  </si>
  <si>
    <t>Transfer from accumulated surpluls</t>
  </si>
  <si>
    <t>(Schedule 5, Total of Column 2)</t>
  </si>
  <si>
    <t>(Schedule 9, Item 8.28)</t>
  </si>
  <si>
    <t>Total Investment Income</t>
  </si>
  <si>
    <t>(Schedule 9, Item 6.3)</t>
  </si>
  <si>
    <t>Transfers Between Asset Class</t>
  </si>
  <si>
    <t>Total Accumulated Surplus/(Deficit)</t>
  </si>
  <si>
    <t>SC10_00052C</t>
  </si>
  <si>
    <t>SC10_00053C</t>
  </si>
  <si>
    <t>SC10_00056C</t>
  </si>
  <si>
    <t>SC10_00057C</t>
  </si>
  <si>
    <t>SC10_00061C</t>
  </si>
  <si>
    <t>SC10_00064C</t>
  </si>
  <si>
    <t>SC10_00065C</t>
  </si>
  <si>
    <t>SC10_00068C</t>
  </si>
  <si>
    <t>SC10_00069C</t>
  </si>
  <si>
    <t>SC10_00070C</t>
  </si>
  <si>
    <t>SC10_00073C</t>
  </si>
  <si>
    <t>SC10_00076C</t>
  </si>
  <si>
    <t>SC10_00081C</t>
  </si>
  <si>
    <t>SC10_00082C</t>
  </si>
  <si>
    <t>SC10_00085C</t>
  </si>
  <si>
    <t>SC10_00087C</t>
  </si>
  <si>
    <t>SC10_00094C</t>
  </si>
  <si>
    <t>SC10_00097C</t>
  </si>
  <si>
    <t>SC10_00109C</t>
  </si>
  <si>
    <t>SC10_00111C</t>
  </si>
  <si>
    <t>SC10_00112C</t>
  </si>
  <si>
    <t>SC10_00118C</t>
  </si>
  <si>
    <t>SC10_00121C</t>
  </si>
  <si>
    <t>SC10_00133C</t>
  </si>
  <si>
    <t>SC10_00135C</t>
  </si>
  <si>
    <t>SC10_00136C</t>
  </si>
  <si>
    <t>SC10_00137C</t>
  </si>
  <si>
    <t>SC10_00140C</t>
  </si>
  <si>
    <t>SC10_00141C</t>
  </si>
  <si>
    <t>SC10_00145C</t>
  </si>
  <si>
    <t>SC10_00148C</t>
  </si>
  <si>
    <t>SC10_00149C</t>
  </si>
  <si>
    <t>SC10_00152C</t>
  </si>
  <si>
    <t>SC10_00153C</t>
  </si>
  <si>
    <t>SC10_00154C</t>
  </si>
  <si>
    <t>SC10_00157C</t>
  </si>
  <si>
    <t>SC10_00159C</t>
  </si>
  <si>
    <t>SC10_00160C</t>
  </si>
  <si>
    <t>SC10_00161C</t>
  </si>
  <si>
    <t>SC10_00164C</t>
  </si>
  <si>
    <t>SC10_00165C</t>
  </si>
  <si>
    <t>SC10_00166C</t>
  </si>
  <si>
    <t>SC10_00169C</t>
  </si>
  <si>
    <t>SC10_00171C</t>
  </si>
  <si>
    <t>SC10_00172C</t>
  </si>
  <si>
    <t>SC10_00178C</t>
  </si>
  <si>
    <t>SC10_00181C</t>
  </si>
  <si>
    <t>SC10_00183C</t>
  </si>
  <si>
    <t>SC10_00184C</t>
  </si>
  <si>
    <t>SC10_00190C</t>
  </si>
  <si>
    <t>SC10_00193C</t>
  </si>
  <si>
    <t>SC10_00195C</t>
  </si>
  <si>
    <t>SC10_00196C</t>
  </si>
  <si>
    <t>SC10_00197C</t>
  </si>
  <si>
    <t>(Schedule 9, Item 2.40)</t>
  </si>
  <si>
    <t>SC10_00200C</t>
  </si>
  <si>
    <t>SC10_00201C</t>
  </si>
  <si>
    <t>SC10_00202C</t>
  </si>
  <si>
    <t>SC10_00205C</t>
  </si>
  <si>
    <t>SC10_00207C</t>
  </si>
  <si>
    <t>SC10_00208C</t>
  </si>
  <si>
    <t>SC10_00209C</t>
  </si>
  <si>
    <t>SC10_00212C</t>
  </si>
  <si>
    <t>SC10_00213C</t>
  </si>
  <si>
    <t>SC10_00214C</t>
  </si>
  <si>
    <t>SC10_00217C</t>
  </si>
  <si>
    <t>SC10_00219C</t>
  </si>
  <si>
    <t>SC10_00220C</t>
  </si>
  <si>
    <t>SC10_00221C</t>
  </si>
  <si>
    <t>SC10_00224C</t>
  </si>
  <si>
    <t>SC10_00225C</t>
  </si>
  <si>
    <t>SC10_00226C</t>
  </si>
  <si>
    <t>SC10_00229C</t>
  </si>
  <si>
    <t>SC10_00231C</t>
  </si>
  <si>
    <t>SC10_00232C</t>
  </si>
  <si>
    <t>SC10_00233C</t>
  </si>
  <si>
    <t>SC10_00236C</t>
  </si>
  <si>
    <t>SC10_00237C</t>
  </si>
  <si>
    <t>SC10_00238C</t>
  </si>
  <si>
    <t>SC10_00249C</t>
  </si>
  <si>
    <t>COST</t>
  </si>
  <si>
    <t>Disposals / Deemed Disposals</t>
  </si>
  <si>
    <t>Expense Categories</t>
  </si>
  <si>
    <t>Interest Charges on Capital</t>
  </si>
  <si>
    <t>Rental Expense</t>
  </si>
  <si>
    <t>Total Expenses</t>
  </si>
  <si>
    <t>Computers</t>
  </si>
  <si>
    <t>Adjusted Expenses for Compliance</t>
  </si>
  <si>
    <t>Adjusted Expenses for Grant Purposes</t>
  </si>
  <si>
    <t>TOTAL EXPENSES</t>
  </si>
  <si>
    <t>Other Subtotal</t>
  </si>
  <si>
    <t>Adjustments to Opening Balance</t>
  </si>
  <si>
    <t>Additions and Betterments</t>
  </si>
  <si>
    <t>Transfers (In is +; Out is -)</t>
  </si>
  <si>
    <t>Assets In Service</t>
  </si>
  <si>
    <t>Accumulated Amortization</t>
  </si>
  <si>
    <t>Amortization Expense</t>
  </si>
  <si>
    <t>Write Downs</t>
  </si>
  <si>
    <t>Net Book Value</t>
  </si>
  <si>
    <t>Proceeds of Disposition</t>
  </si>
  <si>
    <t>Gain/(Loss) on Disposal</t>
  </si>
  <si>
    <t>TOTAL NBV</t>
  </si>
  <si>
    <t>Schedule 1.1 - Consolidated Statement of Operations</t>
  </si>
  <si>
    <t>Consolidated Statement of Operations</t>
  </si>
  <si>
    <t>3C</t>
  </si>
  <si>
    <t>SC10_00250C</t>
  </si>
  <si>
    <t>SC10_00260C</t>
  </si>
  <si>
    <t>SC10_00261C</t>
  </si>
  <si>
    <t>SC10_00262C</t>
  </si>
  <si>
    <t>SC10_00274C</t>
  </si>
  <si>
    <t>SC10_00289C</t>
  </si>
  <si>
    <t>SC10_00291C</t>
  </si>
  <si>
    <t>SC10_00292C</t>
  </si>
  <si>
    <t>SC10_00298C</t>
  </si>
  <si>
    <t>SC10_00409C</t>
  </si>
  <si>
    <t>SC10_00411C</t>
  </si>
  <si>
    <t>SC10_00412C</t>
  </si>
  <si>
    <t>SC10_00413C</t>
  </si>
  <si>
    <t>SC10_00416C</t>
  </si>
  <si>
    <t>SC10_00417C</t>
  </si>
  <si>
    <t>SC10_00446C</t>
  </si>
  <si>
    <t>SC10_00448C</t>
  </si>
  <si>
    <t>SC10_00449C</t>
  </si>
  <si>
    <t>SC10_00450C</t>
  </si>
  <si>
    <t>SC10_00453C</t>
  </si>
  <si>
    <t>SC10_00454C</t>
  </si>
  <si>
    <t>SC10_00455C</t>
  </si>
  <si>
    <t>SC10_00472C</t>
  </si>
  <si>
    <t>SC10_00473C</t>
  </si>
  <si>
    <t>SC10_00474C</t>
  </si>
  <si>
    <t>SC10_00475C</t>
  </si>
  <si>
    <t>SC10_00476C</t>
  </si>
  <si>
    <t>SC10_00477C</t>
  </si>
  <si>
    <t>SC10_00478C</t>
  </si>
  <si>
    <t>SC10_00479C</t>
  </si>
  <si>
    <t>SC10_00480C</t>
  </si>
  <si>
    <t>SC10_00481C</t>
  </si>
  <si>
    <t>SC10_00482C</t>
  </si>
  <si>
    <t>SC10_00483C</t>
  </si>
  <si>
    <t>SC10_00484C</t>
  </si>
  <si>
    <t>SC10_00485C</t>
  </si>
  <si>
    <t>SC10_00486C</t>
  </si>
  <si>
    <t>SC10_00487C</t>
  </si>
  <si>
    <t>SC10_00488C</t>
  </si>
  <si>
    <t>SC10_00489C</t>
  </si>
  <si>
    <t>SC10_00490C</t>
  </si>
  <si>
    <t>SC10_00491C</t>
  </si>
  <si>
    <t>SC10_00492C</t>
  </si>
  <si>
    <t>SC10_00503C</t>
  </si>
  <si>
    <t>SC10_00504C</t>
  </si>
  <si>
    <t>SC10_00505C</t>
  </si>
  <si>
    <t>SC10_00506C</t>
  </si>
  <si>
    <t>SC10_00507C</t>
  </si>
  <si>
    <t>SC10_00508C</t>
  </si>
  <si>
    <t>SC10_00509C</t>
  </si>
  <si>
    <t>SC10_00510C</t>
  </si>
  <si>
    <t>SC10_00511C</t>
  </si>
  <si>
    <t>SC10_00512C</t>
  </si>
  <si>
    <t>SC10_00513C</t>
  </si>
  <si>
    <t>SC10_00514C</t>
  </si>
  <si>
    <t>SC10_00515C</t>
  </si>
  <si>
    <t>SC10_00516C</t>
  </si>
  <si>
    <t>SC10_00517C</t>
  </si>
  <si>
    <t>SC10_00518C</t>
  </si>
  <si>
    <t>SC10_00519C</t>
  </si>
  <si>
    <t>SC10_00520C</t>
  </si>
  <si>
    <t>SC10_00521C</t>
  </si>
  <si>
    <t>SC10_00522C</t>
  </si>
  <si>
    <t>SC10_00523C</t>
  </si>
  <si>
    <t>SC10_00524C</t>
  </si>
  <si>
    <t>SC10_00525C</t>
  </si>
  <si>
    <t>SC10_00526C</t>
  </si>
  <si>
    <t>SC10_00527C</t>
  </si>
  <si>
    <t>SC10_00528C</t>
  </si>
  <si>
    <t>SC10_00529C</t>
  </si>
  <si>
    <t>SC10P00001C</t>
  </si>
  <si>
    <t>SC10P00003C</t>
  </si>
  <si>
    <t>SC10P00004C</t>
  </si>
  <si>
    <t>SC10P00005C</t>
  </si>
  <si>
    <t>SC10P00006C</t>
  </si>
  <si>
    <t>SC10P00007C</t>
  </si>
  <si>
    <t>SC10P00008C</t>
  </si>
  <si>
    <t>SC10P00009C</t>
  </si>
  <si>
    <t>SC10P00011C</t>
  </si>
  <si>
    <t>SC10P00012C</t>
  </si>
  <si>
    <t>SC10P00013C</t>
  </si>
  <si>
    <t>SC10P00014C</t>
  </si>
  <si>
    <t>SC10P00015C</t>
  </si>
  <si>
    <t>SC10P00016C</t>
  </si>
  <si>
    <t>SC10P00017C</t>
  </si>
  <si>
    <t>SC10P00019C</t>
  </si>
  <si>
    <t>SC10P00020C</t>
  </si>
  <si>
    <t>SC10P00021C</t>
  </si>
  <si>
    <t>SC10P00022C</t>
  </si>
  <si>
    <t>SC10P00023C</t>
  </si>
  <si>
    <t>SC10P00024C</t>
  </si>
  <si>
    <t>SC10P00025C</t>
  </si>
  <si>
    <t>SC10P00027C</t>
  </si>
  <si>
    <t>SC10P00028C</t>
  </si>
  <si>
    <t>SC10P00029C</t>
  </si>
  <si>
    <t>SC01100070C</t>
  </si>
  <si>
    <t>SC01100071C</t>
  </si>
  <si>
    <t>SC01100072C</t>
  </si>
  <si>
    <t>SC01100073C</t>
  </si>
  <si>
    <t>SC01100074C</t>
  </si>
  <si>
    <t>SC01100075C</t>
  </si>
  <si>
    <t>SC01100076C</t>
  </si>
  <si>
    <t>SC01100077C</t>
  </si>
  <si>
    <t>SC01100078C</t>
  </si>
  <si>
    <t>SC01100079C</t>
  </si>
  <si>
    <t>SC01100080C</t>
  </si>
  <si>
    <t>SC01100081C</t>
  </si>
  <si>
    <t>SC01100082C</t>
  </si>
  <si>
    <t>SC01100083C</t>
  </si>
  <si>
    <t>SC01100084C</t>
  </si>
  <si>
    <t>SC01100085C</t>
  </si>
  <si>
    <t>SC01100086C</t>
  </si>
  <si>
    <t>SC01100087C</t>
  </si>
  <si>
    <t>SC01200001C</t>
  </si>
  <si>
    <t>SC01200002C</t>
  </si>
  <si>
    <t>SC01200003C</t>
  </si>
  <si>
    <t>SC01200004C</t>
  </si>
  <si>
    <t>SC01200005C</t>
  </si>
  <si>
    <t>SC01200006C</t>
  </si>
  <si>
    <t>SC01200007C</t>
  </si>
  <si>
    <t>SC01200008C</t>
  </si>
  <si>
    <t>SC01200009C</t>
  </si>
  <si>
    <t>SC01200010C</t>
  </si>
  <si>
    <t>SC01200011C</t>
  </si>
  <si>
    <t>SC01200012C</t>
  </si>
  <si>
    <t>SC01200013C</t>
  </si>
  <si>
    <t>SC01200014C</t>
  </si>
  <si>
    <t>SC01200015C</t>
  </si>
  <si>
    <t>SC01200016C</t>
  </si>
  <si>
    <t>SC01200017C</t>
  </si>
  <si>
    <t>SC01200018C</t>
  </si>
  <si>
    <t>SC01200019C</t>
  </si>
  <si>
    <t>SC01200020C</t>
  </si>
  <si>
    <t>SC01200021C</t>
  </si>
  <si>
    <t>SC01200022C</t>
  </si>
  <si>
    <t>SC01200023C</t>
  </si>
  <si>
    <t>SC01200024C</t>
  </si>
  <si>
    <t>SC01200025C</t>
  </si>
  <si>
    <t>SC01200026C</t>
  </si>
  <si>
    <t>SC01200027C</t>
  </si>
  <si>
    <t>SC01200028C</t>
  </si>
  <si>
    <t>SC01200029C</t>
  </si>
  <si>
    <t>SC01200030C</t>
  </si>
  <si>
    <t>SC01200031C</t>
  </si>
  <si>
    <t>SC01200032C</t>
  </si>
  <si>
    <t>SC01200033C</t>
  </si>
  <si>
    <t>SC01200034C</t>
  </si>
  <si>
    <t>SC02100001C</t>
  </si>
  <si>
    <t>SC02100002C</t>
  </si>
  <si>
    <t>SC02100003C</t>
  </si>
  <si>
    <t>SC02100004C</t>
  </si>
  <si>
    <t>SC02100005C</t>
  </si>
  <si>
    <t>SC02100006C</t>
  </si>
  <si>
    <t>SC02100007C</t>
  </si>
  <si>
    <t>SC02100008C</t>
  </si>
  <si>
    <t>SC02100009C</t>
  </si>
  <si>
    <t>SC02100010C</t>
  </si>
  <si>
    <t>SC02100011C</t>
  </si>
  <si>
    <t>SC02100012C</t>
  </si>
  <si>
    <t>SC02100013C</t>
  </si>
  <si>
    <t>SC02100014C</t>
  </si>
  <si>
    <t>SC02100015C</t>
  </si>
  <si>
    <t>SC02100016C</t>
  </si>
  <si>
    <t>SC02100017C</t>
  </si>
  <si>
    <t>SC02100018C</t>
  </si>
  <si>
    <t>SC02100019C</t>
  </si>
  <si>
    <t>SC02100020C</t>
  </si>
  <si>
    <t>SC02100021C</t>
  </si>
  <si>
    <t>SC02100022C</t>
  </si>
  <si>
    <t>SC02100023C</t>
  </si>
  <si>
    <t>SC02100024C</t>
  </si>
  <si>
    <t>SC02100025C</t>
  </si>
  <si>
    <t>SC02100026C</t>
  </si>
  <si>
    <t>SC02100027C</t>
  </si>
  <si>
    <t>SC02100028C</t>
  </si>
  <si>
    <t>SC02100029C</t>
  </si>
  <si>
    <t>SC02100030C</t>
  </si>
  <si>
    <t>SC02100031C</t>
  </si>
  <si>
    <t>SC02100032C</t>
  </si>
  <si>
    <t>SC02100033C</t>
  </si>
  <si>
    <t>SC02100034C</t>
  </si>
  <si>
    <t>SC02100035C</t>
  </si>
  <si>
    <t>SC02100036C</t>
  </si>
  <si>
    <t>SC02100037C</t>
  </si>
  <si>
    <t>SC02100038C</t>
  </si>
  <si>
    <t>SC02100039C</t>
  </si>
  <si>
    <t>SC02100040C</t>
  </si>
  <si>
    <t>SC02100041C</t>
  </si>
  <si>
    <t>SC02100042C</t>
  </si>
  <si>
    <t>SC02100043C</t>
  </si>
  <si>
    <t>SC02100044C</t>
  </si>
  <si>
    <t>SC02100045C</t>
  </si>
  <si>
    <t>SC02100046C</t>
  </si>
  <si>
    <t>SC02100047C</t>
  </si>
  <si>
    <t>SC02100048C</t>
  </si>
  <si>
    <t>SC02100049C</t>
  </si>
  <si>
    <t>SC02100050C</t>
  </si>
  <si>
    <t>SC02100051C</t>
  </si>
  <si>
    <t>SC02100052C</t>
  </si>
  <si>
    <t>SC02100053C</t>
  </si>
  <si>
    <t>SC02100054C</t>
  </si>
  <si>
    <t>SC02100055C</t>
  </si>
  <si>
    <t>SC02100056C</t>
  </si>
  <si>
    <t>SC02100057C</t>
  </si>
  <si>
    <t>SC02100058C</t>
  </si>
  <si>
    <t>SC02100059C</t>
  </si>
  <si>
    <t>SC02100060C</t>
  </si>
  <si>
    <t>Schedule 10 - Expenses</t>
  </si>
  <si>
    <t>Schedule 10ADJ - Adjustments for Compliance Purposes</t>
  </si>
  <si>
    <t>Operating expenses (Item 1.3)</t>
  </si>
  <si>
    <t>School Operations &amp; Maintenance</t>
  </si>
  <si>
    <t>Legislative grants - current year</t>
  </si>
  <si>
    <t>Cafeteria income</t>
  </si>
  <si>
    <t>1.10</t>
  </si>
  <si>
    <t>Vice-Principals - Administrative Time</t>
  </si>
  <si>
    <t>Clerical and Secretarial Staff</t>
  </si>
  <si>
    <t>Administration and Governance</t>
  </si>
  <si>
    <t>Managerial/Professional Staff</t>
  </si>
  <si>
    <t>Custodial and Maintenance Staff</t>
  </si>
  <si>
    <t>Pupil Transportation</t>
  </si>
  <si>
    <t>SC05_00109C</t>
  </si>
  <si>
    <t>SC05_00118C</t>
  </si>
  <si>
    <t>SC05_00127C</t>
  </si>
  <si>
    <t>SC05_00145C</t>
  </si>
  <si>
    <t>SC05_00154C</t>
  </si>
  <si>
    <t>SC05_00203C</t>
  </si>
  <si>
    <t>SC05_00204C</t>
  </si>
  <si>
    <t>SC05_00205C</t>
  </si>
  <si>
    <t>SC05_00206C</t>
  </si>
  <si>
    <t>SC05_00207C</t>
  </si>
  <si>
    <t>SC05_00274C</t>
  </si>
  <si>
    <t>SC05_00275C</t>
  </si>
  <si>
    <t>SC05_00276C</t>
  </si>
  <si>
    <t>SC05_00277C</t>
  </si>
  <si>
    <t>SC05_00278C</t>
  </si>
  <si>
    <t>SC05_00280C</t>
  </si>
  <si>
    <t>SC05_00281C</t>
  </si>
  <si>
    <t>SC05_00282C</t>
  </si>
  <si>
    <t>SC05_00283C</t>
  </si>
  <si>
    <t>SC05_00284C</t>
  </si>
  <si>
    <t>SC05_00286C</t>
  </si>
  <si>
    <t>SC05_00287C</t>
  </si>
  <si>
    <t>SC05_00288C</t>
  </si>
  <si>
    <t>SC05_00289C</t>
  </si>
  <si>
    <t>SC05_00290C</t>
  </si>
  <si>
    <t>SC05_00292C</t>
  </si>
  <si>
    <t>SC05_00293C</t>
  </si>
  <si>
    <t>SC05_00294C</t>
  </si>
  <si>
    <t>SC05_00295C</t>
  </si>
  <si>
    <t>SC05_00296C</t>
  </si>
  <si>
    <t>SC05_00298C</t>
  </si>
  <si>
    <t>SC05_00299C</t>
  </si>
  <si>
    <t>SC05_00300C</t>
  </si>
  <si>
    <t>SC05_00301C</t>
  </si>
  <si>
    <t>SC05_00302C</t>
  </si>
  <si>
    <t>SC05_00304C</t>
  </si>
  <si>
    <t>SC05_00305C</t>
  </si>
  <si>
    <t>SC05_00306C</t>
  </si>
  <si>
    <t>SC05_00307C</t>
  </si>
  <si>
    <t>SC05_00308C</t>
  </si>
  <si>
    <t>SC05_00314C</t>
  </si>
  <si>
    <t>SC05_00315C</t>
  </si>
  <si>
    <t>SC05_00316C</t>
  </si>
  <si>
    <t>SC05_00317C</t>
  </si>
  <si>
    <t>SC05_00318C</t>
  </si>
  <si>
    <t>SC05_00319C</t>
  </si>
  <si>
    <t>SC05_00320C</t>
  </si>
  <si>
    <t>SC05_00321C</t>
  </si>
  <si>
    <t>SC05_00322C</t>
  </si>
  <si>
    <t>SC05_00323C</t>
  </si>
  <si>
    <t>SC05_00324C</t>
  </si>
  <si>
    <t>SC05_00325C</t>
  </si>
  <si>
    <t>SC05_00326C</t>
  </si>
  <si>
    <t>SC05_00327C</t>
  </si>
  <si>
    <t>SC05_00328C</t>
  </si>
  <si>
    <t xml:space="preserve">Principals &amp; Vice-Principals </t>
  </si>
  <si>
    <t>Department Heads</t>
  </si>
  <si>
    <t>Continuing Education, Summer School &amp; International Language</t>
  </si>
  <si>
    <t>ADMINISTRATION</t>
  </si>
  <si>
    <t>Trustees</t>
  </si>
  <si>
    <t>TRANSPORTATION</t>
  </si>
  <si>
    <t>Transportation to/from provincial schools</t>
  </si>
  <si>
    <t>Item</t>
  </si>
  <si>
    <t xml:space="preserve"> </t>
  </si>
  <si>
    <t xml:space="preserve">Ministry of Education </t>
  </si>
  <si>
    <t>Ministry of Education</t>
  </si>
  <si>
    <t>NON-CLASSROOM</t>
  </si>
  <si>
    <t>Provincial employment assistance programs</t>
  </si>
  <si>
    <t>School Generated Funds</t>
  </si>
  <si>
    <t>EXPENSES</t>
  </si>
  <si>
    <t>Annual Surplus/(Deficit)</t>
  </si>
  <si>
    <t>Accumulated Surplus/(Deficit) at beginning of year</t>
  </si>
  <si>
    <t>Accumulated Surplus/(Deficit) at end of year</t>
  </si>
  <si>
    <t>Schedule 9 -  Revenues</t>
  </si>
  <si>
    <t>Amounts from deferred revenue -Other Ministry of Education grants</t>
  </si>
  <si>
    <t>Specify other grants for operating:</t>
  </si>
  <si>
    <t>Subtotal - EDU Other Grants</t>
  </si>
  <si>
    <t>TCU Grant: OYAP</t>
  </si>
  <si>
    <t>PROVINCIAL GRANTS - GRANTS FOR STUDENT NEEDS</t>
  </si>
  <si>
    <t>Plus: Amounts from deferred revenue - legislative grants</t>
  </si>
  <si>
    <t>TOTAL PROVINCIAL GRANTS - GRANTS FOR STUDENT NEEDS</t>
  </si>
  <si>
    <t>PROVINCIAL GRANTS - OTHER</t>
  </si>
  <si>
    <t>Grants from Other Ministries and Other Government Reporting Entities (GRE)</t>
  </si>
  <si>
    <t>Ministry of Citizenship &amp; Immigration - Citizenship/Adult ESL/FSL</t>
  </si>
  <si>
    <t>TCU Grant: Literacy and Basic Skills</t>
  </si>
  <si>
    <t>TCU Grant: Ontario Employment Benefits and Support Measures (EBSM), formerly LDMA</t>
  </si>
  <si>
    <t>Amounts from Deferred Revenue - Other Ministries</t>
  </si>
  <si>
    <t>Specify other grants from other ministries:</t>
  </si>
  <si>
    <t>Amounts from Deferred Revenue - Other GRE</t>
  </si>
  <si>
    <t>Specify other grants from other government reporting entities (GRE):</t>
  </si>
  <si>
    <t>Subtotal - Grants from Other Ministries and Other GRE</t>
  </si>
  <si>
    <t>Other Grants - Non-GREs (specify):</t>
  </si>
  <si>
    <t>Subtotal - Other Grants (Non-GRE)</t>
  </si>
  <si>
    <t>Prior years' grant adjustments (specify):</t>
  </si>
  <si>
    <t>TOTAL PROVINCIAL GRANTS - OTHER</t>
  </si>
  <si>
    <t>TAXATION</t>
  </si>
  <si>
    <t>Tax revenue from municipalities</t>
  </si>
  <si>
    <t>Tax revenue from unorganized territories</t>
  </si>
  <si>
    <t>TOTAL TAXATION</t>
  </si>
  <si>
    <t>SCHOOL GENERATED FUNDS</t>
  </si>
  <si>
    <t>TOTAL SCHOOL GENERATED FUNDS</t>
  </si>
  <si>
    <t>FEDERAL GRANTS &amp; FEES</t>
  </si>
  <si>
    <t>Fees - Day School</t>
  </si>
  <si>
    <t>Transportation Recoveries</t>
  </si>
  <si>
    <t>Employment Assistance</t>
  </si>
  <si>
    <t>Language Instruction for Newcomers to Canada (LINC)</t>
  </si>
  <si>
    <t>Amounts from Deferred Revenue - Federal Government</t>
  </si>
  <si>
    <t>Specify other:</t>
  </si>
  <si>
    <t>TOTAL FEDERAL GRANTS &amp; FEES</t>
  </si>
  <si>
    <t>INVESTMENT INCOME</t>
  </si>
  <si>
    <t>TOTAL INVESTMENT INCOME</t>
  </si>
  <si>
    <t>OTHER FEES &amp; REVENUES FROM SCHOOL BOARDS</t>
  </si>
  <si>
    <t>Rental Revenue - Instructional Accommodation / Schools</t>
  </si>
  <si>
    <t>Rental Revenue - Non-Instructional Accommodation</t>
  </si>
  <si>
    <t>TOTAL OTHER FEES &amp; REVENUES FROM SCHOOL BOARDS</t>
  </si>
  <si>
    <t>FEES &amp; REVENUES FROM OTHER SOURCES</t>
  </si>
  <si>
    <t>Fees from Boards outside Ontario</t>
  </si>
  <si>
    <t>Fees from Individuals - Day School, Ontario Residents</t>
  </si>
  <si>
    <t>Fees from Individuals - Day School, Other</t>
  </si>
  <si>
    <t>Fees from Individuals - Continuing Education</t>
  </si>
  <si>
    <t>Rental Revenue - Non-Instructional Accommodation / Schools</t>
  </si>
  <si>
    <t>Rental revenue from Community Use</t>
  </si>
  <si>
    <t>Rental revenue - Other</t>
  </si>
  <si>
    <t>Insurance proceeds other than capital appurtenances</t>
  </si>
  <si>
    <t>Board Level Donations - to be applied to Classroom Expenses</t>
  </si>
  <si>
    <t>Board Level Donations - Other</t>
  </si>
  <si>
    <t>Government of Ontario - Non grant payment</t>
  </si>
  <si>
    <t>Amounts from Deferred Revenue - Other Third Party</t>
  </si>
  <si>
    <t>TOTAL OTHER FEES &amp; REVENUES FROM OTHER SOURCES</t>
  </si>
  <si>
    <t>DEFERRED CAPITAL CONTRIBUTIONS</t>
  </si>
  <si>
    <t>Amortization of Deferred Capital Contributions</t>
  </si>
  <si>
    <t>Supply Teachers</t>
  </si>
  <si>
    <t xml:space="preserve">Textbooks / Supplies </t>
  </si>
  <si>
    <t xml:space="preserve">Coordinators &amp; Consultants </t>
  </si>
  <si>
    <t>Amortization</t>
  </si>
  <si>
    <t xml:space="preserve">Directors &amp; Supervisory Officers </t>
  </si>
  <si>
    <t xml:space="preserve">Pupil Transportation </t>
  </si>
  <si>
    <t>Other Non Operating Expenses</t>
  </si>
  <si>
    <t>Provision for contigencies</t>
  </si>
  <si>
    <t>Teacher Assistants/Early Childhood Educator</t>
  </si>
  <si>
    <t>Textbooks/Supplies</t>
  </si>
  <si>
    <t>Other Pupil Accommodation</t>
  </si>
  <si>
    <t>Other Non-Oper.exps</t>
  </si>
  <si>
    <t>Total Provincial Grants Other</t>
  </si>
  <si>
    <t>Total Federal Grants &amp; Fees</t>
  </si>
  <si>
    <t>(Schedule 9, Item 5.8)</t>
  </si>
  <si>
    <t>Other fees &amp; Revenue from School Board</t>
  </si>
  <si>
    <t>(Schedule 9, Item 7.7)</t>
  </si>
  <si>
    <t xml:space="preserve">Total other fees &amp; Revenue from Other sources </t>
  </si>
  <si>
    <t>Teacher Assistants</t>
  </si>
  <si>
    <t>Classroom Computers</t>
  </si>
  <si>
    <t>Subtotal - Grant Adjustments</t>
  </si>
  <si>
    <t>Dépenses en immobilisations et financement</t>
  </si>
  <si>
    <t>10ADJ</t>
  </si>
  <si>
    <t>#</t>
  </si>
  <si>
    <t>Name</t>
  </si>
  <si>
    <t>School Boards</t>
  </si>
  <si>
    <t>Niagara Peninsula Children's Centre School Authority</t>
  </si>
  <si>
    <t>Bloorview MacMillan School Authority</t>
  </si>
  <si>
    <t>Campbell Children's School Authority</t>
  </si>
  <si>
    <t>KidsAbility School Authority</t>
  </si>
  <si>
    <t>Ottawa Children's Treatment Centre School Authority</t>
  </si>
  <si>
    <t>Name of Board</t>
  </si>
  <si>
    <t>Code of Accounts References</t>
  </si>
  <si>
    <t>Fn 0bj (Prg)</t>
  </si>
  <si>
    <t>Principals - instruction time only</t>
  </si>
  <si>
    <t>10-151</t>
  </si>
  <si>
    <t>Vice-Principals - instruction time only</t>
  </si>
  <si>
    <t>10-152</t>
  </si>
  <si>
    <t>Other School Based Teachers &amp; Resource Teachers</t>
  </si>
  <si>
    <t>10-171, 173, 192</t>
  </si>
  <si>
    <t>10-170-(305)</t>
  </si>
  <si>
    <t>Teacher Assistants - General</t>
  </si>
  <si>
    <t>10-191*</t>
  </si>
  <si>
    <t>10-191-(305)</t>
  </si>
  <si>
    <t>Student Support - Professionals, Paraprofessionals and Technicians</t>
  </si>
  <si>
    <t>Social Services</t>
  </si>
  <si>
    <t>21-134</t>
  </si>
  <si>
    <t>Speech Services</t>
  </si>
  <si>
    <t>21-133</t>
  </si>
  <si>
    <t>Psychological Services</t>
  </si>
  <si>
    <t>21-132</t>
  </si>
  <si>
    <t>Attendance Counselling</t>
  </si>
  <si>
    <t>21-131</t>
  </si>
  <si>
    <t>21-121</t>
  </si>
  <si>
    <t>Computer and Other Technical Student Support Services</t>
  </si>
  <si>
    <t>22-135, 21 or 22-110</t>
  </si>
  <si>
    <t>21- 136, 170, 191</t>
  </si>
  <si>
    <t xml:space="preserve">Library and Guidance </t>
  </si>
  <si>
    <t>23-170</t>
  </si>
  <si>
    <t>24-170</t>
  </si>
  <si>
    <t>Technicians &amp; Other Staff - Library/Guidance</t>
  </si>
  <si>
    <t>See Instructions</t>
  </si>
  <si>
    <t>25-161,170,151,152</t>
  </si>
  <si>
    <t>15-151</t>
  </si>
  <si>
    <t>15-152, 15-170*</t>
  </si>
  <si>
    <t>Dept. Head Release Time</t>
  </si>
  <si>
    <t>15-154</t>
  </si>
  <si>
    <t>55-151,152,161,170</t>
  </si>
  <si>
    <t>55-103, 55-112</t>
  </si>
  <si>
    <t>31-101</t>
  </si>
  <si>
    <t>32-102</t>
  </si>
  <si>
    <t>Other Academic Staff - Teachers, Principals, Vice-Principals</t>
  </si>
  <si>
    <t>Clerical/Secretarial/Technical &amp; Specialized  Staff</t>
  </si>
  <si>
    <t>50 to 54 - 103</t>
  </si>
  <si>
    <t>50 to 54 - 112</t>
  </si>
  <si>
    <t>50 to 54 -110</t>
  </si>
  <si>
    <t>Transportation Assistants</t>
  </si>
  <si>
    <t>50 to 54 -122</t>
  </si>
  <si>
    <t>40-103,41-103</t>
  </si>
  <si>
    <t>40-112,41-112</t>
  </si>
  <si>
    <t>40-110,41-110</t>
  </si>
  <si>
    <t>Other Non-Operating</t>
  </si>
  <si>
    <t>All Staff - Other Non-Operating</t>
  </si>
  <si>
    <t>59-xxx</t>
  </si>
  <si>
    <t>*  see instructions for detail on Code of Account references and exceptions.</t>
  </si>
  <si>
    <t>Coordinators and Consultants  (Liaison Teachers)</t>
  </si>
  <si>
    <t>Number of pupils enrolled</t>
  </si>
  <si>
    <t>FTE*</t>
  </si>
  <si>
    <t>September</t>
  </si>
  <si>
    <t>S1001</t>
  </si>
  <si>
    <t>S1012</t>
  </si>
  <si>
    <t>October</t>
  </si>
  <si>
    <t>S1002</t>
  </si>
  <si>
    <t>S1013</t>
  </si>
  <si>
    <t>November</t>
  </si>
  <si>
    <t>S1003</t>
  </si>
  <si>
    <t>S1014</t>
  </si>
  <si>
    <t>December</t>
  </si>
  <si>
    <t>S1004</t>
  </si>
  <si>
    <t>S1015</t>
  </si>
  <si>
    <t>January</t>
  </si>
  <si>
    <t>S1005</t>
  </si>
  <si>
    <t>S1016</t>
  </si>
  <si>
    <t>February</t>
  </si>
  <si>
    <t>S1006</t>
  </si>
  <si>
    <t>S1017</t>
  </si>
  <si>
    <t>March</t>
  </si>
  <si>
    <t>S1007</t>
  </si>
  <si>
    <t>S1018</t>
  </si>
  <si>
    <t>April</t>
  </si>
  <si>
    <t>S1008</t>
  </si>
  <si>
    <t>S1019</t>
  </si>
  <si>
    <t>May</t>
  </si>
  <si>
    <t>S1009</t>
  </si>
  <si>
    <t>S1020</t>
  </si>
  <si>
    <t>June</t>
  </si>
  <si>
    <t>S1010</t>
  </si>
  <si>
    <t>S1021</t>
  </si>
  <si>
    <t>Average</t>
  </si>
  <si>
    <t>S1011</t>
  </si>
  <si>
    <t>S1022</t>
  </si>
  <si>
    <t>S1023</t>
  </si>
  <si>
    <t>JK</t>
  </si>
  <si>
    <t>S1047</t>
  </si>
  <si>
    <t>K</t>
  </si>
  <si>
    <t>S1048</t>
  </si>
  <si>
    <t>S1049</t>
  </si>
  <si>
    <t>S1050</t>
  </si>
  <si>
    <t>S1051</t>
  </si>
  <si>
    <t>S1052</t>
  </si>
  <si>
    <t>S1053</t>
  </si>
  <si>
    <t>S1054</t>
  </si>
  <si>
    <t>S1055</t>
  </si>
  <si>
    <t>S1056</t>
  </si>
  <si>
    <t>S1057</t>
  </si>
  <si>
    <t>S1058</t>
  </si>
  <si>
    <t>S1059</t>
  </si>
  <si>
    <t>S1060</t>
  </si>
  <si>
    <t>12+</t>
  </si>
  <si>
    <t>S1061</t>
  </si>
  <si>
    <t>*Full time equivalent (FTE) is to be reported as of the end of each month and is calculated by dividing the average minutes per day</t>
  </si>
  <si>
    <t>in a pupil's schedule by 300 minutes.  Pupils scheduled for 210 minutes or more per day are considered full time (1.0).</t>
  </si>
  <si>
    <t>Pupils scheduled for less than 210 minutes are weighted at the number of scheduled minutes divided by 300</t>
  </si>
  <si>
    <t xml:space="preserve"> e.g. pupils scheduled for 150 minutes per day are weighted at 0.50</t>
  </si>
  <si>
    <t>Cost of operating for tuition fee purposes</t>
  </si>
  <si>
    <t>SC004</t>
  </si>
  <si>
    <t>SC005</t>
  </si>
  <si>
    <t>SC006</t>
  </si>
  <si>
    <t>(Two decimals)</t>
  </si>
  <si>
    <t>Old #</t>
  </si>
  <si>
    <t>Legislative Grants Payable</t>
  </si>
  <si>
    <t>Number</t>
  </si>
  <si>
    <t>year that is acceptable to the Minister for grant purposes.</t>
  </si>
  <si>
    <t>Operating expenditure</t>
  </si>
  <si>
    <t>SC001</t>
  </si>
  <si>
    <t>Revenue Deductions</t>
  </si>
  <si>
    <t>SC002</t>
  </si>
  <si>
    <t>Legislative grants payable</t>
  </si>
  <si>
    <t>SC003</t>
  </si>
  <si>
    <t>Coordinators, Consultants &amp; Liaison Teachers</t>
  </si>
  <si>
    <t>SC07_00008C</t>
  </si>
  <si>
    <t>SC07_00010C</t>
  </si>
  <si>
    <t>SC07_00012C</t>
  </si>
  <si>
    <t>SC07_00015C</t>
  </si>
  <si>
    <t>SC07_00018C</t>
  </si>
  <si>
    <t>SC07_00021C</t>
  </si>
  <si>
    <t>SC07_00028C</t>
  </si>
  <si>
    <t>SC07_00050C</t>
  </si>
  <si>
    <t>SC07_00051C</t>
  </si>
  <si>
    <t>SC07_00052C</t>
  </si>
  <si>
    <t>SC07_00053C</t>
  </si>
  <si>
    <t>SC07_00054C</t>
  </si>
  <si>
    <t>SC07_00055C</t>
  </si>
  <si>
    <t>Fees &amp; Contractual Services</t>
  </si>
  <si>
    <t>CLASSROOM</t>
  </si>
  <si>
    <t>02</t>
  </si>
  <si>
    <t>03</t>
  </si>
  <si>
    <t>04</t>
  </si>
  <si>
    <t>05</t>
  </si>
  <si>
    <t>Classroom Teachers</t>
  </si>
  <si>
    <t>SC10P00164C</t>
  </si>
  <si>
    <t>SC10P00165C</t>
  </si>
  <si>
    <t>SC10P00166C</t>
  </si>
  <si>
    <t>SC10P00167C</t>
  </si>
  <si>
    <t>SC10P00168C</t>
  </si>
  <si>
    <t>SC10P00169C</t>
  </si>
  <si>
    <t>SC10P00171C</t>
  </si>
  <si>
    <t>SC10P00172C</t>
  </si>
  <si>
    <t>SC10P00173C</t>
  </si>
  <si>
    <t>SC10P00174C</t>
  </si>
  <si>
    <t>SC10P00175C</t>
  </si>
  <si>
    <t>SC10P00176C</t>
  </si>
  <si>
    <t>SC10P00177C</t>
  </si>
  <si>
    <t>SC10P00179C</t>
  </si>
  <si>
    <t>SC10P00180C</t>
  </si>
  <si>
    <t>SC10P00181C</t>
  </si>
  <si>
    <t>SC10P00182C</t>
  </si>
  <si>
    <t>SC10P00183C</t>
  </si>
  <si>
    <t>SC10P00184C</t>
  </si>
  <si>
    <t>SC10P00185C</t>
  </si>
  <si>
    <t>SC10P00187C</t>
  </si>
  <si>
    <t>SC10P00188C</t>
  </si>
  <si>
    <t>SC10P00189C</t>
  </si>
  <si>
    <t>SC10P00190C</t>
  </si>
  <si>
    <t>SC10P00191C</t>
  </si>
  <si>
    <t>SC10P00192C</t>
  </si>
  <si>
    <t>SC10P00193C</t>
  </si>
  <si>
    <t>SC10P00195C</t>
  </si>
  <si>
    <t>SC10P00196C</t>
  </si>
  <si>
    <t>SC10P00197C</t>
  </si>
  <si>
    <t>SC10P00198C</t>
  </si>
  <si>
    <t>SC10P00199C</t>
  </si>
  <si>
    <t>SC10P00200C</t>
  </si>
  <si>
    <t>SC10P00201C</t>
  </si>
  <si>
    <t>SC10P00203C</t>
  </si>
  <si>
    <t>SC10P00204C</t>
  </si>
  <si>
    <t>SC10P00205C</t>
  </si>
  <si>
    <t>SC10P00206C</t>
  </si>
  <si>
    <t>SC10P00207C</t>
  </si>
  <si>
    <t>SC10P00208C</t>
  </si>
  <si>
    <t>SC10P00216C</t>
  </si>
  <si>
    <t>SC10G00001C</t>
  </si>
  <si>
    <t>SC10G00008C</t>
  </si>
  <si>
    <t>SC10G00086C</t>
  </si>
  <si>
    <t>SC10G00015C</t>
  </si>
  <si>
    <t>SC10G00029C</t>
  </si>
  <si>
    <t>SC10G00098C</t>
  </si>
  <si>
    <t>SC10G00080C</t>
  </si>
  <si>
    <t>SC10G00083C</t>
  </si>
  <si>
    <t>SC10G00087C</t>
  </si>
  <si>
    <t>SC10G00092C</t>
  </si>
  <si>
    <t>SC10G00095C</t>
  </si>
  <si>
    <t>SC10G00099C</t>
  </si>
  <si>
    <t>SC10G00004C</t>
  </si>
  <si>
    <t>SC10G00011C</t>
  </si>
  <si>
    <t>SC10G00088C</t>
  </si>
  <si>
    <t>SC10G00018C</t>
  </si>
  <si>
    <t>SC10G00032C</t>
  </si>
  <si>
    <t>SC10G00100C</t>
  </si>
  <si>
    <t>SC10G00005C</t>
  </si>
  <si>
    <t>SC10G00012C</t>
  </si>
  <si>
    <t>SC10G00089C</t>
  </si>
  <si>
    <t>SC10G00019C</t>
  </si>
  <si>
    <t>SC10G00033C</t>
  </si>
  <si>
    <t>SC10G00101C</t>
  </si>
  <si>
    <t>SC10G00081C</t>
  </si>
  <si>
    <t>SC10G00084C</t>
  </si>
  <si>
    <t>SC10G00090C</t>
  </si>
  <si>
    <t>SC10G00093C</t>
  </si>
  <si>
    <t>SC10G00096C</t>
  </si>
  <si>
    <t>SC10G00102C</t>
  </si>
  <si>
    <t>SC10G00082C</t>
  </si>
  <si>
    <t>SC10G00085C</t>
  </si>
  <si>
    <t>SC10G00091C</t>
  </si>
  <si>
    <t>SC10G00094C</t>
  </si>
  <si>
    <t>SC10G00097C</t>
  </si>
  <si>
    <t>SC10G00103C</t>
  </si>
  <si>
    <t>SC10G00043C</t>
  </si>
  <si>
    <t>SC10G00044C</t>
  </si>
  <si>
    <t>SC10G00104C</t>
  </si>
  <si>
    <t>SC10G00045C</t>
  </si>
  <si>
    <t>SC10G00047C</t>
  </si>
  <si>
    <t>SC10G00110C</t>
  </si>
  <si>
    <t>SC10G00049C</t>
  </si>
  <si>
    <t>SC10G00050C</t>
  </si>
  <si>
    <t>SC10G00105C</t>
  </si>
  <si>
    <t>SC10G00051C</t>
  </si>
  <si>
    <t>SC10G00053C</t>
  </si>
  <si>
    <t>SC10G00111C</t>
  </si>
  <si>
    <t>3.3</t>
  </si>
  <si>
    <t>SC07_00056C</t>
  </si>
  <si>
    <t>SC07_00057C</t>
  </si>
  <si>
    <t>SC07_00058C</t>
  </si>
  <si>
    <t>SC07_00059C</t>
  </si>
  <si>
    <t>SC07_00060C</t>
  </si>
  <si>
    <t>SC07_00061C</t>
  </si>
  <si>
    <t>SC07_00062C</t>
  </si>
  <si>
    <t>SC07_00063C</t>
  </si>
  <si>
    <t>SC07_00064C</t>
  </si>
  <si>
    <t>SC07_00065C</t>
  </si>
  <si>
    <t>SC07_00066C</t>
  </si>
  <si>
    <t>SC07_00067C</t>
  </si>
  <si>
    <t>SC07_00068C</t>
  </si>
  <si>
    <t>SC07_00069C</t>
  </si>
  <si>
    <t>SC07_00070C</t>
  </si>
  <si>
    <t>SC07_00071C</t>
  </si>
  <si>
    <t>SC07_00072C</t>
  </si>
  <si>
    <t>SC07_00073C</t>
  </si>
  <si>
    <t>SC07_00074C</t>
  </si>
  <si>
    <t>SC07_00075C</t>
  </si>
  <si>
    <t>SC07_00076C</t>
  </si>
  <si>
    <t>SC07_00077C</t>
  </si>
  <si>
    <t>SC07_00078C</t>
  </si>
  <si>
    <t>SC07_00079C</t>
  </si>
  <si>
    <t>SC07_00080C</t>
  </si>
  <si>
    <t>SC07_00081C</t>
  </si>
  <si>
    <t>SC07_00082C</t>
  </si>
  <si>
    <t>SC07_00083C</t>
  </si>
  <si>
    <t>SC07_00084C</t>
  </si>
  <si>
    <t>SC07_00085C</t>
  </si>
  <si>
    <t>SC07_00086C</t>
  </si>
  <si>
    <t>SC07_00088C</t>
  </si>
  <si>
    <t>SC07_00089C</t>
  </si>
  <si>
    <t>SC07_00090C</t>
  </si>
  <si>
    <t>SC07_00091C</t>
  </si>
  <si>
    <t>SC07_00092C</t>
  </si>
  <si>
    <t>SC07_00093C</t>
  </si>
  <si>
    <t>SC07_00094C</t>
  </si>
  <si>
    <t>SC08_00004C</t>
  </si>
  <si>
    <t>SC08_00006C</t>
  </si>
  <si>
    <t>SC08_00008C</t>
  </si>
  <si>
    <t>SC08_00010C</t>
  </si>
  <si>
    <t>SC08_00012C</t>
  </si>
  <si>
    <t>SC08_00030C</t>
  </si>
  <si>
    <t>SC08_00031C</t>
  </si>
  <si>
    <t>SC08_00032C</t>
  </si>
  <si>
    <t>SC08_00034C</t>
  </si>
  <si>
    <t>SC08_00051C</t>
  </si>
  <si>
    <t>SC09_00001C</t>
  </si>
  <si>
    <t>SC09_00002C</t>
  </si>
  <si>
    <t>SC09_00003C</t>
  </si>
  <si>
    <t>SC09_00004C</t>
  </si>
  <si>
    <t>SC09_00005C</t>
  </si>
  <si>
    <t>SC09_00006C</t>
  </si>
  <si>
    <t>SC09_00007C</t>
  </si>
  <si>
    <t>SC09_00008C</t>
  </si>
  <si>
    <t>SC09_00009C</t>
  </si>
  <si>
    <t>SC09_00010C</t>
  </si>
  <si>
    <t>SC09_00011C</t>
  </si>
  <si>
    <t>SC09_00012C</t>
  </si>
  <si>
    <t>SC09_00013C</t>
  </si>
  <si>
    <t>SC09_00014C</t>
  </si>
  <si>
    <t>SC09_00015C</t>
  </si>
  <si>
    <t>SC09_00016C</t>
  </si>
  <si>
    <t>SC09_00017C</t>
  </si>
  <si>
    <t>SC09_00020C</t>
  </si>
  <si>
    <t>SC09_00021C</t>
  </si>
  <si>
    <t>SC09_00022C</t>
  </si>
  <si>
    <t>SC09_00023C</t>
  </si>
  <si>
    <t>SC09_00036C</t>
  </si>
  <si>
    <t>SC09_00038C</t>
  </si>
  <si>
    <t>SC09_00039C</t>
  </si>
  <si>
    <t>SC09_00040C</t>
  </si>
  <si>
    <t>SC09_00041C</t>
  </si>
  <si>
    <t>SC09_00045C</t>
  </si>
  <si>
    <t>SC09_00046C</t>
  </si>
  <si>
    <t>SC09_00047C</t>
  </si>
  <si>
    <t>SC09_00048C</t>
  </si>
  <si>
    <t>SC09_00049C</t>
  </si>
  <si>
    <t>SC09_00050C</t>
  </si>
  <si>
    <t>SC09_00051C</t>
  </si>
  <si>
    <t>SC09_00052C</t>
  </si>
  <si>
    <t>SC09_00053C</t>
  </si>
  <si>
    <t>SC09_00054C</t>
  </si>
  <si>
    <t>SC09_00058C</t>
  </si>
  <si>
    <t>SC09_00059C</t>
  </si>
  <si>
    <t>SC09_00060C</t>
  </si>
  <si>
    <t>SC09_00061C</t>
  </si>
  <si>
    <t>SC09_00062C</t>
  </si>
  <si>
    <t>SC09_00066C</t>
  </si>
  <si>
    <t>SC09_00067C</t>
  </si>
  <si>
    <t>SC09_00068C</t>
  </si>
  <si>
    <t>SC09_00069C</t>
  </si>
  <si>
    <t>SC09_00071C</t>
  </si>
  <si>
    <t>SC09_00072C</t>
  </si>
  <si>
    <t>SC09_00073C</t>
  </si>
  <si>
    <t>SC09_00074C</t>
  </si>
  <si>
    <t>SC09_00075C</t>
  </si>
  <si>
    <t>SC09_00076C</t>
  </si>
  <si>
    <t>SC09_00077C</t>
  </si>
  <si>
    <t>SC09_00078C</t>
  </si>
  <si>
    <t>SC09_00079C</t>
  </si>
  <si>
    <t>SC09_00081C</t>
  </si>
  <si>
    <t>SC09_00082C</t>
  </si>
  <si>
    <t>SC09_00083C</t>
  </si>
  <si>
    <t>SC09_00084C</t>
  </si>
  <si>
    <t>SC09_00085C</t>
  </si>
  <si>
    <t>SC09_00086C</t>
  </si>
  <si>
    <t>SC09_00087C</t>
  </si>
  <si>
    <t>SC09_00088C</t>
  </si>
  <si>
    <t>SC09_00089C</t>
  </si>
  <si>
    <t>SC09_00090C</t>
  </si>
  <si>
    <t>SC09_00092C</t>
  </si>
  <si>
    <t>SC09_00100C</t>
  </si>
  <si>
    <t>SC09_00103C</t>
  </si>
  <si>
    <t>SC09_00106C</t>
  </si>
  <si>
    <t>SC09_00114C</t>
  </si>
  <si>
    <t>SC09_00115C</t>
  </si>
  <si>
    <t>SC09_00116C</t>
  </si>
  <si>
    <t>TABLE DES MATIÈRES - Prévisions budgétaires des conseils scolaires pour 2002/2003</t>
  </si>
  <si>
    <t>Page couverture des Prévisions budgétaires 2002/03</t>
  </si>
  <si>
    <t>Table des matières</t>
  </si>
  <si>
    <t>Table of Contents</t>
  </si>
  <si>
    <t>Schedules (Tableaux)</t>
  </si>
  <si>
    <t>TOTAL</t>
  </si>
  <si>
    <t>SC10_00189C</t>
  </si>
  <si>
    <t>1.1</t>
  </si>
  <si>
    <t>Recettes - fonds d'administration générale</t>
  </si>
  <si>
    <t>2.3</t>
  </si>
  <si>
    <t>2.4</t>
  </si>
  <si>
    <t>2.5</t>
  </si>
  <si>
    <t>2.6</t>
  </si>
  <si>
    <t>2.7</t>
  </si>
  <si>
    <t>SC02300019C</t>
  </si>
  <si>
    <t>SC02300020C</t>
  </si>
  <si>
    <t>SC02300021C</t>
  </si>
  <si>
    <t>SC02300022C</t>
  </si>
  <si>
    <t>SC02300023C</t>
  </si>
  <si>
    <t>SC02300024C</t>
  </si>
  <si>
    <t>SC02300025C</t>
  </si>
  <si>
    <t>SC02300026C</t>
  </si>
  <si>
    <t>SC02300027C</t>
  </si>
  <si>
    <t>Enrolment</t>
  </si>
  <si>
    <t>Grant Calculation</t>
  </si>
  <si>
    <t>Tuition Calculation</t>
  </si>
  <si>
    <t>School Office</t>
  </si>
  <si>
    <t xml:space="preserve">Board Administration </t>
  </si>
  <si>
    <t>Niagara Peninsula Children's School Authority</t>
  </si>
  <si>
    <t>Note:  The numbers in green should correspond to each other.</t>
  </si>
  <si>
    <t>Teachers (including Preparation Time)</t>
  </si>
  <si>
    <t xml:space="preserve">Classroom Teachers </t>
  </si>
  <si>
    <t>10-170</t>
  </si>
  <si>
    <t>Other Prof. and Paraprof. Staff (please specify):</t>
  </si>
  <si>
    <t>Clerical &amp; Secretarial Staff</t>
  </si>
  <si>
    <t>Principals, VP's, Teachers</t>
  </si>
  <si>
    <t>Directors and Supervisory Officers / Business Administrators</t>
  </si>
  <si>
    <t>Interest income</t>
  </si>
  <si>
    <t>Interest on Sinking Fund Assets</t>
  </si>
  <si>
    <t>SC10P00030C</t>
  </si>
  <si>
    <t>SC10P00031C</t>
  </si>
  <si>
    <t>SC10P00032C</t>
  </si>
  <si>
    <t>SC10P00033C</t>
  </si>
  <si>
    <t>SC10P00035C</t>
  </si>
  <si>
    <t>SC10P00036C</t>
  </si>
  <si>
    <t>SC10P00037C</t>
  </si>
  <si>
    <t>SC10P00038C</t>
  </si>
  <si>
    <t>SC10P00039C</t>
  </si>
  <si>
    <t>SC10P00040C</t>
  </si>
  <si>
    <t>SC10P00041C</t>
  </si>
  <si>
    <t>SC10P00043C</t>
  </si>
  <si>
    <t>SC10P00044C</t>
  </si>
  <si>
    <t>SC10P00045C</t>
  </si>
  <si>
    <t>SC10P00046C</t>
  </si>
  <si>
    <t>SC10P00047C</t>
  </si>
  <si>
    <t>SC10P00048C</t>
  </si>
  <si>
    <t>SC10P00049C</t>
  </si>
  <si>
    <t>SC10P00051C</t>
  </si>
  <si>
    <t>SC10P00052C</t>
  </si>
  <si>
    <t>SC10P00053C</t>
  </si>
  <si>
    <t>SC10P00054C</t>
  </si>
  <si>
    <t>SC10P00055C</t>
  </si>
  <si>
    <t>SC10P00056C</t>
  </si>
  <si>
    <t>SC10P00057C</t>
  </si>
  <si>
    <t>SC10P00059C</t>
  </si>
  <si>
    <t>SC10P00060C</t>
  </si>
  <si>
    <t>SC10P00061C</t>
  </si>
  <si>
    <t>SC10P00062C</t>
  </si>
  <si>
    <t>SC10P00063C</t>
  </si>
  <si>
    <t>SC10P00064C</t>
  </si>
  <si>
    <t>SC10P00065C</t>
  </si>
  <si>
    <t>SC10P00067C</t>
  </si>
  <si>
    <t>SC10P00068C</t>
  </si>
  <si>
    <t>SC10P00069C</t>
  </si>
  <si>
    <t>SC10P00070C</t>
  </si>
  <si>
    <t>SC10P00071C</t>
  </si>
  <si>
    <t>SC10P00072C</t>
  </si>
  <si>
    <t>SC10P00073C</t>
  </si>
  <si>
    <t>SC10P00075C</t>
  </si>
  <si>
    <t>SC10P00076C</t>
  </si>
  <si>
    <t>SC10P00077C</t>
  </si>
  <si>
    <t>SC10P00078C</t>
  </si>
  <si>
    <t>SC10P00079C</t>
  </si>
  <si>
    <t>SC10P00080C</t>
  </si>
  <si>
    <t>SC10P00081C</t>
  </si>
  <si>
    <t>SC10P00083C</t>
  </si>
  <si>
    <t>SC10P00084C</t>
  </si>
  <si>
    <t>SC10P00085C</t>
  </si>
  <si>
    <t>SC10P00086C</t>
  </si>
  <si>
    <t>SC10P00087C</t>
  </si>
  <si>
    <t>SC10P00088C</t>
  </si>
  <si>
    <t>SC10P00089C</t>
  </si>
  <si>
    <t>SC10P00091C</t>
  </si>
  <si>
    <t>SC10P00092C</t>
  </si>
  <si>
    <t>SC10P00093C</t>
  </si>
  <si>
    <t>SC10P00094C</t>
  </si>
  <si>
    <t>SC10P00095C</t>
  </si>
  <si>
    <t>SC10P00096C</t>
  </si>
  <si>
    <t>SC10P00097C</t>
  </si>
  <si>
    <t>SC10P00099C</t>
  </si>
  <si>
    <t>SC10P00100C</t>
  </si>
  <si>
    <t>SC10P00101C</t>
  </si>
  <si>
    <t>SC10P00102C</t>
  </si>
  <si>
    <t>SC10P00103C</t>
  </si>
  <si>
    <t>SC10P00104C</t>
  </si>
  <si>
    <t>SC10P00105C</t>
  </si>
  <si>
    <t>SC10P00107C</t>
  </si>
  <si>
    <t>SC10P00108C</t>
  </si>
  <si>
    <t>SC10P00109C</t>
  </si>
  <si>
    <t>SC10P00110C</t>
  </si>
  <si>
    <t>SC10P00111C</t>
  </si>
  <si>
    <t>SC10P00112C</t>
  </si>
  <si>
    <t>SC10P00113C</t>
  </si>
  <si>
    <t>SC10P00115C</t>
  </si>
  <si>
    <t>SC10P00116C</t>
  </si>
  <si>
    <t>SC10P00117C</t>
  </si>
  <si>
    <t>SC10P00118C</t>
  </si>
  <si>
    <t>SC10P00119C</t>
  </si>
  <si>
    <t>SC10P00120C</t>
  </si>
  <si>
    <t>SC10P00121C</t>
  </si>
  <si>
    <t>SC10P00123C</t>
  </si>
  <si>
    <t>SC10P00124C</t>
  </si>
  <si>
    <t>SC10P00125C</t>
  </si>
  <si>
    <t>Board Number</t>
  </si>
  <si>
    <t>FTE</t>
  </si>
  <si>
    <t>CALCULATION OF COST PER PUPIL DAY FOR TUITION FEE PURPOSES</t>
  </si>
  <si>
    <t>AP0H_00102C</t>
  </si>
  <si>
    <t>AP0H_00012C</t>
  </si>
  <si>
    <t>AP0H_00015C</t>
  </si>
  <si>
    <t>AP0H_00111C</t>
  </si>
  <si>
    <t>AP0H_00018C</t>
  </si>
  <si>
    <t>AP0H_00116C</t>
  </si>
  <si>
    <t>AP0H_00027C</t>
  </si>
  <si>
    <t>Child and Youth Workers</t>
  </si>
  <si>
    <t>AP0H_00117C</t>
  </si>
  <si>
    <t>AP0H_00042C</t>
  </si>
  <si>
    <t>AP0H_00126C</t>
  </si>
  <si>
    <t>AP0H_00051C</t>
  </si>
  <si>
    <t>AP0H_00063C</t>
  </si>
  <si>
    <t>AP0H_00139C</t>
  </si>
  <si>
    <t>AP0H_00066C</t>
  </si>
  <si>
    <t>AP0H_00006C</t>
  </si>
  <si>
    <t>AP0H_00009C</t>
  </si>
  <si>
    <t>AP0H_00057C</t>
  </si>
  <si>
    <t>AP0H_00069C</t>
  </si>
  <si>
    <t>AP0H_00075C</t>
  </si>
  <si>
    <t>AP0H_00078C</t>
  </si>
  <si>
    <t>AP0H_00081C</t>
  </si>
  <si>
    <t>AP0H_00084C</t>
  </si>
  <si>
    <t>AP0H_00180C</t>
  </si>
  <si>
    <t>AP0H_00181C</t>
  </si>
  <si>
    <t>AP0H_00085C</t>
  </si>
  <si>
    <t>AP0H_00086C</t>
  </si>
  <si>
    <t>AP0H_00182C</t>
  </si>
  <si>
    <t>AP0H_00087C</t>
  </si>
  <si>
    <t>AP0H_00183C</t>
  </si>
  <si>
    <t>AP0H_00090C</t>
  </si>
  <si>
    <t>AP0H_00091C</t>
  </si>
  <si>
    <t>AP0H_00092C</t>
  </si>
  <si>
    <t>AP0H_00184C</t>
  </si>
  <si>
    <t>AP0H_00095C</t>
  </si>
  <si>
    <t>AP0H_00098C</t>
  </si>
  <si>
    <t>AP0H_00101C</t>
  </si>
  <si>
    <t>AP0H_00185C</t>
  </si>
  <si>
    <t>AP0H_00186C</t>
  </si>
  <si>
    <t>SC10P00126C</t>
  </si>
  <si>
    <t>SC10P00127C</t>
  </si>
  <si>
    <t>SC10P00128C</t>
  </si>
  <si>
    <t>SC10P00129C</t>
  </si>
  <si>
    <t>SC10P00131C</t>
  </si>
  <si>
    <t>SC10P00132C</t>
  </si>
  <si>
    <t>SC10P00133C</t>
  </si>
  <si>
    <t>SC10P00134C</t>
  </si>
  <si>
    <t>SC10P00135C</t>
  </si>
  <si>
    <t>SC10P00136C</t>
  </si>
  <si>
    <t>SC10P00137C</t>
  </si>
  <si>
    <t>SC10P00139C</t>
  </si>
  <si>
    <t>SC10P00140C</t>
  </si>
  <si>
    <t>SC10P00141C</t>
  </si>
  <si>
    <t>SC10P00142C</t>
  </si>
  <si>
    <t>SC10P00143C</t>
  </si>
  <si>
    <t>SC10P00144C</t>
  </si>
  <si>
    <t>SC10P00145C</t>
  </si>
  <si>
    <t>SC10P00147C</t>
  </si>
  <si>
    <t>SC10P00148C</t>
  </si>
  <si>
    <t>SC10P00149C</t>
  </si>
  <si>
    <t>SC10P00150C</t>
  </si>
  <si>
    <t>SC10P00151C</t>
  </si>
  <si>
    <t>SC10P00152C</t>
  </si>
  <si>
    <t>SC10P00153C</t>
  </si>
  <si>
    <t>SC10P00155C</t>
  </si>
  <si>
    <t>SC10P00156C</t>
  </si>
  <si>
    <t>SC10P00157C</t>
  </si>
  <si>
    <t>SC10P00158C</t>
  </si>
  <si>
    <t>SC10P00159C</t>
  </si>
  <si>
    <t>SC10P00160C</t>
  </si>
  <si>
    <t>SC10P00161C</t>
  </si>
  <si>
    <t>SC10P00163C</t>
  </si>
  <si>
    <t>SC01_00080C</t>
  </si>
  <si>
    <t>SC01_00082C</t>
  </si>
  <si>
    <t>SC01_00084C</t>
  </si>
  <si>
    <t>SC01_00085C</t>
  </si>
  <si>
    <t>SC01_00086C</t>
  </si>
  <si>
    <t>SC01_00087C</t>
  </si>
  <si>
    <t>SC01_00088C</t>
  </si>
  <si>
    <t>SC01100001C</t>
  </si>
  <si>
    <t>SC01100002C</t>
  </si>
  <si>
    <t>SC01100003C</t>
  </si>
  <si>
    <t>SC01100004C</t>
  </si>
  <si>
    <t>SC01100005C</t>
  </si>
  <si>
    <t>SC01100006C</t>
  </si>
  <si>
    <t>SC01100007C</t>
  </si>
  <si>
    <t>SC01100008C</t>
  </si>
  <si>
    <t>SC01100009C</t>
  </si>
  <si>
    <t>SC01100010C</t>
  </si>
  <si>
    <t>SC01100011C</t>
  </si>
  <si>
    <t>SC01100012C</t>
  </si>
  <si>
    <t>SC01100013C</t>
  </si>
  <si>
    <t>SC01100014C</t>
  </si>
  <si>
    <t>SC01100015C</t>
  </si>
  <si>
    <t>SC01100016C</t>
  </si>
  <si>
    <t>SC01100017C</t>
  </si>
  <si>
    <t>SC01100018C</t>
  </si>
  <si>
    <t>SC01100019C</t>
  </si>
  <si>
    <t>SC01100020C</t>
  </si>
  <si>
    <t>SC01100021C</t>
  </si>
  <si>
    <t>SC01100022C</t>
  </si>
  <si>
    <t>SC01100023C</t>
  </si>
  <si>
    <t>SC01100024C</t>
  </si>
  <si>
    <t>SC01100025C</t>
  </si>
  <si>
    <t>SC01100026C</t>
  </si>
  <si>
    <t>SC01100027C</t>
  </si>
  <si>
    <t>SC01100028C</t>
  </si>
  <si>
    <t>SC01100029C</t>
  </si>
  <si>
    <t>SC01100030C</t>
  </si>
  <si>
    <t>SC01100031C</t>
  </si>
  <si>
    <t>SC01100032C</t>
  </si>
  <si>
    <t>SC01100033C</t>
  </si>
  <si>
    <t>SC01100034C</t>
  </si>
  <si>
    <t>SC01100035C</t>
  </si>
  <si>
    <t>SC01100036C</t>
  </si>
  <si>
    <t>SC01100037C</t>
  </si>
  <si>
    <t>SC01100038C</t>
  </si>
  <si>
    <t>SC01100039C</t>
  </si>
  <si>
    <t>SC01100040C</t>
  </si>
  <si>
    <t>SC01100041C</t>
  </si>
  <si>
    <t>SC01100042C</t>
  </si>
  <si>
    <t>SC01100043C</t>
  </si>
  <si>
    <t>SC01100044C</t>
  </si>
  <si>
    <t>SC01100045C</t>
  </si>
  <si>
    <t>SC01100046C</t>
  </si>
  <si>
    <t>SC01100047C</t>
  </si>
  <si>
    <t>SC01100048C</t>
  </si>
  <si>
    <t>SC01100049C</t>
  </si>
  <si>
    <t>SC01100050C</t>
  </si>
  <si>
    <t>SC01100051C</t>
  </si>
  <si>
    <t>SC01100052C</t>
  </si>
  <si>
    <t>SC01100053C</t>
  </si>
  <si>
    <t>SC01100054C</t>
  </si>
  <si>
    <t>SC01100055C</t>
  </si>
  <si>
    <t>SC01100056C</t>
  </si>
  <si>
    <t>SC01100057C</t>
  </si>
  <si>
    <t>SC01100058C</t>
  </si>
  <si>
    <t>SC01100059C</t>
  </si>
  <si>
    <t>SC01100060C</t>
  </si>
  <si>
    <t>SC01100061C</t>
  </si>
  <si>
    <t>SC01100062C</t>
  </si>
  <si>
    <t>SC01100063C</t>
  </si>
  <si>
    <t>SC01100064C</t>
  </si>
  <si>
    <t>SC01100065C</t>
  </si>
  <si>
    <t>SC01100066C</t>
  </si>
  <si>
    <t>SC01100067C</t>
  </si>
  <si>
    <t>SC01100068C</t>
  </si>
  <si>
    <t>SC01100069C</t>
  </si>
  <si>
    <t>Schedule 10</t>
  </si>
  <si>
    <t>Less:
Increase(Decrease) Unfunded Liabilities - Interest Accrued</t>
  </si>
  <si>
    <t>Less:
Increase(Decrease) Unfunded Liabilities - Employee Benefits</t>
  </si>
  <si>
    <t>Sub-Total Adjustments</t>
  </si>
  <si>
    <t>Retirement Gratuities</t>
  </si>
  <si>
    <t>SC01_00001C</t>
  </si>
  <si>
    <t>SC01_00002C</t>
  </si>
  <si>
    <t>SC01_00003C</t>
  </si>
  <si>
    <t>SC01_00004C</t>
  </si>
  <si>
    <t>SC01_00009C</t>
  </si>
  <si>
    <t>SC01_00010C</t>
  </si>
  <si>
    <t>SC01_00025C</t>
  </si>
  <si>
    <t>SC01_00026C</t>
  </si>
  <si>
    <t>SC01_00046C</t>
  </si>
  <si>
    <t>SC01_00049C</t>
  </si>
  <si>
    <t>SC01_00050C</t>
  </si>
  <si>
    <t>SC01_00051C</t>
  </si>
  <si>
    <t>SC01_00052C</t>
  </si>
  <si>
    <t>SC01_00053C</t>
  </si>
  <si>
    <t>SC01_00054C</t>
  </si>
  <si>
    <t>SC01_00055C</t>
  </si>
  <si>
    <t>SC01_00056C</t>
  </si>
  <si>
    <t>SC01_00057C</t>
  </si>
  <si>
    <t>SC01_00058C</t>
  </si>
  <si>
    <t>SC01_00059C</t>
  </si>
  <si>
    <t>SC01_00060C</t>
  </si>
  <si>
    <t>SC01_00061C</t>
  </si>
  <si>
    <t>SC01_00062C</t>
  </si>
  <si>
    <t>SC01_00063C</t>
  </si>
  <si>
    <t>SC01_00064C</t>
  </si>
  <si>
    <t>SC01_00065C</t>
  </si>
  <si>
    <t>SC01_00066C</t>
  </si>
  <si>
    <t>SC01_00067C</t>
  </si>
  <si>
    <t>SC01_00068C</t>
  </si>
  <si>
    <t>SC01_00069C</t>
  </si>
  <si>
    <t>SC01_00070C</t>
  </si>
  <si>
    <t>SC01_00071C</t>
  </si>
  <si>
    <t>SC01_00072C</t>
  </si>
  <si>
    <t>SC01_00074C</t>
  </si>
  <si>
    <t>SC01_00076C</t>
  </si>
  <si>
    <t>Col 1</t>
  </si>
  <si>
    <t>Col 2</t>
  </si>
  <si>
    <t>Other</t>
  </si>
  <si>
    <t>Salaries &amp; Wages</t>
  </si>
  <si>
    <t>1</t>
  </si>
  <si>
    <t>1.2</t>
  </si>
  <si>
    <t>2</t>
  </si>
  <si>
    <t>2.1</t>
  </si>
  <si>
    <t>2.2</t>
  </si>
  <si>
    <t>SC02100061C</t>
  </si>
  <si>
    <t>SC02100062C</t>
  </si>
  <si>
    <t>SC02100063C</t>
  </si>
  <si>
    <t>SC02100064C</t>
  </si>
  <si>
    <t>SC02100065C</t>
  </si>
  <si>
    <t>SC02100066C</t>
  </si>
  <si>
    <t>SC02100067C</t>
  </si>
  <si>
    <t>SC02100068C</t>
  </si>
  <si>
    <t>SC02100069C</t>
  </si>
  <si>
    <t>SC02100070C</t>
  </si>
  <si>
    <t>SC02100071C</t>
  </si>
  <si>
    <t>SC02100072C</t>
  </si>
  <si>
    <t>SC02100073C</t>
  </si>
  <si>
    <t>SC02100074C</t>
  </si>
  <si>
    <t>SC02100075C</t>
  </si>
  <si>
    <t>SC02100076C</t>
  </si>
  <si>
    <t>SC02100077C</t>
  </si>
  <si>
    <t>SC02100078C</t>
  </si>
  <si>
    <t>SC02100079C</t>
  </si>
  <si>
    <t>SC02100080C</t>
  </si>
  <si>
    <t>SC02100081C</t>
  </si>
  <si>
    <t>SC02100082C</t>
  </si>
  <si>
    <t>SC02100083C</t>
  </si>
  <si>
    <t>SC02100084C</t>
  </si>
  <si>
    <t>SC02100085C</t>
  </si>
  <si>
    <t>SC02100086C</t>
  </si>
  <si>
    <t>SC02100087C</t>
  </si>
  <si>
    <t>SC02300001C</t>
  </si>
  <si>
    <t>SC02300002C</t>
  </si>
  <si>
    <t>SC02300003C</t>
  </si>
  <si>
    <t>SC02300004C</t>
  </si>
  <si>
    <t>SC02300005C</t>
  </si>
  <si>
    <t>SC02300006C</t>
  </si>
  <si>
    <t>SC02300007C</t>
  </si>
  <si>
    <t>SC02300008C</t>
  </si>
  <si>
    <t>SC02300009C</t>
  </si>
  <si>
    <t>SC02300010C</t>
  </si>
  <si>
    <t>SC02300011C</t>
  </si>
  <si>
    <t>SC02300012C</t>
  </si>
  <si>
    <t>SC02300013C</t>
  </si>
  <si>
    <t>SC02300014C</t>
  </si>
  <si>
    <t>SC02300015C</t>
  </si>
  <si>
    <t>SC02300016C</t>
  </si>
  <si>
    <t>SC02300017C</t>
  </si>
  <si>
    <t>SC02300018C</t>
  </si>
  <si>
    <t>Professionals, Paraprofessionals and Technicians</t>
  </si>
  <si>
    <t>Library &amp; Guidance</t>
  </si>
  <si>
    <t>School Administration</t>
  </si>
  <si>
    <t>Principals - Administrative Time</t>
  </si>
  <si>
    <t>TOTAL REVENUES</t>
  </si>
  <si>
    <t>Transfer to Other Boards</t>
  </si>
  <si>
    <t>Board No.</t>
  </si>
  <si>
    <t>Certificate of Secretary of the Board</t>
  </si>
  <si>
    <t xml:space="preserve">I certify that the estimates shown on the attached schedules are those that were prepared and adopted </t>
  </si>
  <si>
    <t xml:space="preserve">by </t>
  </si>
  <si>
    <t xml:space="preserve">  on</t>
  </si>
  <si>
    <t>Date</t>
  </si>
  <si>
    <t>Signed by Chief Executive Officer</t>
  </si>
  <si>
    <t>N/A</t>
  </si>
  <si>
    <t>Library Teachers</t>
  </si>
  <si>
    <t>Guidance Teachers</t>
  </si>
  <si>
    <t>Budget</t>
  </si>
  <si>
    <t>REVENUES</t>
  </si>
  <si>
    <t>Provincial grants - Other</t>
  </si>
  <si>
    <t>Federal grants &amp; fees</t>
  </si>
  <si>
    <t>Other revenues - School boards</t>
  </si>
  <si>
    <t>Other fees &amp; revenues</t>
  </si>
  <si>
    <t>1.7</t>
  </si>
  <si>
    <t>Investment income</t>
  </si>
  <si>
    <t>1.8</t>
  </si>
  <si>
    <t>1.9</t>
  </si>
  <si>
    <t>TOTAL REVENUE</t>
  </si>
  <si>
    <t>Instruction</t>
  </si>
  <si>
    <t>Administration</t>
  </si>
  <si>
    <t>Pupil Accomodation</t>
  </si>
  <si>
    <t>Total</t>
  </si>
  <si>
    <t>SC07_00004C</t>
  </si>
  <si>
    <t>SC01_00078C</t>
  </si>
  <si>
    <t>Enrolment by month (report as of last day of the month)</t>
  </si>
  <si>
    <t>Lunchroom/Noon hour/Bus/Yard Supervision</t>
  </si>
  <si>
    <t xml:space="preserve">PUPIL ACCOMMODATION </t>
  </si>
  <si>
    <t>Operations &amp; Maintenance - Schools</t>
  </si>
  <si>
    <t>School Renewal</t>
  </si>
  <si>
    <t>OTHER</t>
  </si>
  <si>
    <t>Continuing Education</t>
  </si>
  <si>
    <t>Sections</t>
  </si>
  <si>
    <t>Sommaire des éléments</t>
  </si>
  <si>
    <t>Élément éducation de l'enfance en difficulté</t>
  </si>
  <si>
    <t>Élément enseignement des langues</t>
  </si>
  <si>
    <t>Élément petites écoles</t>
  </si>
  <si>
    <t>Élément éducation des adultes, éducation permanente et cours d'été</t>
  </si>
  <si>
    <t>SC10G00055C</t>
  </si>
  <si>
    <t>SC10G00056C</t>
  </si>
  <si>
    <t>SC10G00106C</t>
  </si>
  <si>
    <t>SC10G00057C</t>
  </si>
  <si>
    <t>SC10G00059C</t>
  </si>
  <si>
    <t>SC10G00112C</t>
  </si>
  <si>
    <t>SC10G00061C</t>
  </si>
  <si>
    <t>SC10G00062C</t>
  </si>
  <si>
    <t>SC10G00107C</t>
  </si>
  <si>
    <t>SC10G00063C</t>
  </si>
  <si>
    <t>SC10G00065C</t>
  </si>
  <si>
    <t>SC10G00113C</t>
  </si>
  <si>
    <t>SC10G00067C</t>
  </si>
  <si>
    <t>SC10G00068C</t>
  </si>
  <si>
    <t>SC10G00108C</t>
  </si>
  <si>
    <t>SC10G00069C</t>
  </si>
  <si>
    <t>SC10G00071C</t>
  </si>
  <si>
    <t>SC10G00114C</t>
  </si>
  <si>
    <t>SC10G00073C</t>
  </si>
  <si>
    <t>SC10G00074C</t>
  </si>
  <si>
    <t>SC10G00109C</t>
  </si>
  <si>
    <t>SC10G00075C</t>
  </si>
  <si>
    <t>SC10G00077C</t>
  </si>
  <si>
    <t>SC10G00115C</t>
  </si>
  <si>
    <t>SC05_00341C</t>
  </si>
  <si>
    <t>SC05_00342C</t>
  </si>
  <si>
    <t>SC05_00343C</t>
  </si>
  <si>
    <t>SC05_00344C</t>
  </si>
  <si>
    <t>SC05_00345C</t>
  </si>
  <si>
    <t>3.1</t>
  </si>
  <si>
    <t>3.2</t>
  </si>
  <si>
    <t>Section 1</t>
  </si>
  <si>
    <t>Résultats d'exploitation - fonds d'administration générale</t>
  </si>
  <si>
    <t>John McGivney Children's Centre</t>
  </si>
  <si>
    <t>Ministry Use Only</t>
  </si>
  <si>
    <t>Ministry Adjustment from Review</t>
  </si>
  <si>
    <t>Employee Benefits</t>
  </si>
  <si>
    <t>Staff Development</t>
  </si>
  <si>
    <t>Supplies &amp; Services</t>
  </si>
  <si>
    <t>SC01_00045C</t>
  </si>
  <si>
    <t>SC01_00073C</t>
  </si>
  <si>
    <t>SC01_00075C</t>
  </si>
  <si>
    <t>SC01_00077C</t>
  </si>
  <si>
    <t>SC01_00079C</t>
  </si>
  <si>
    <t>SC01_00081C</t>
  </si>
  <si>
    <t>SC01_00083C</t>
  </si>
  <si>
    <t>Schedules</t>
  </si>
  <si>
    <t>…………..</t>
  </si>
  <si>
    <t>Transportation</t>
  </si>
  <si>
    <t>1.3</t>
  </si>
  <si>
    <t>1.4</t>
  </si>
  <si>
    <t>1.5</t>
  </si>
  <si>
    <t>1.6</t>
  </si>
  <si>
    <t>Codepoint Summary Listing</t>
  </si>
  <si>
    <t>Value</t>
  </si>
  <si>
    <t>SC09_00117C</t>
  </si>
  <si>
    <t>SC09_00118C</t>
  </si>
  <si>
    <t>SC09_00119C</t>
  </si>
  <si>
    <t>SC09_00120C</t>
  </si>
  <si>
    <t>SC09_00121C</t>
  </si>
  <si>
    <t>SC09_00122C</t>
  </si>
  <si>
    <t>SC09_00123C</t>
  </si>
  <si>
    <t>SC09_00124C</t>
  </si>
  <si>
    <t>SC09_00125C</t>
  </si>
  <si>
    <t>SC10_00001C</t>
  </si>
  <si>
    <t>SC10_00004C</t>
  </si>
  <si>
    <t>SC10_00008C</t>
  </si>
  <si>
    <t>SC10_00009C</t>
  </si>
  <si>
    <t>SC10_00013C</t>
  </si>
  <si>
    <t>SC10_00025C</t>
  </si>
  <si>
    <t>SC10_00040C</t>
  </si>
  <si>
    <t>SC10_00041C</t>
  </si>
  <si>
    <t>SC10_00044C</t>
  </si>
  <si>
    <t>SC10_00045C</t>
  </si>
  <si>
    <t>SC10_00046C</t>
  </si>
  <si>
    <t>Schedule 5 - Detail of Accumulated Surplus/(Deficit)</t>
  </si>
  <si>
    <t>In-Year Increase (+) / Decrease (-)</t>
  </si>
  <si>
    <t>Interest to be Accrued</t>
  </si>
  <si>
    <t>Care and Treatment and Correctional Facilities Teachers</t>
  </si>
  <si>
    <t>Care and Treatment and Correctional Facilities Assistants</t>
  </si>
  <si>
    <t>Provincial grants - Grants for Student Needs</t>
  </si>
  <si>
    <t>Local taxation</t>
  </si>
  <si>
    <t>School generated funds</t>
  </si>
  <si>
    <t>Other Purposes - Capital (please specify):</t>
  </si>
  <si>
    <t>2.10</t>
  </si>
  <si>
    <t>Subtotal</t>
  </si>
  <si>
    <t>Contributions Received</t>
  </si>
  <si>
    <t>Earnings on Deferred Revenue</t>
  </si>
  <si>
    <t>Transferred to Revenue</t>
  </si>
  <si>
    <t>OPERATING</t>
  </si>
  <si>
    <t>Ministry of Education Grants</t>
  </si>
  <si>
    <t>Subtotal - Ministry of Education Grants</t>
  </si>
  <si>
    <t>Other Provincial Grants</t>
  </si>
  <si>
    <t>Subtotal - Other Provincial Grants</t>
  </si>
  <si>
    <t>1.11</t>
  </si>
  <si>
    <t>Third Party</t>
  </si>
  <si>
    <t>1.12</t>
  </si>
  <si>
    <t>1.13</t>
  </si>
  <si>
    <t>1.14</t>
  </si>
  <si>
    <t>1.15</t>
  </si>
  <si>
    <t>Subtotal - Third Party</t>
  </si>
  <si>
    <t>1.16</t>
  </si>
  <si>
    <t>SUBTOTAL - OPERATING DEFERRED REVENUE</t>
  </si>
  <si>
    <t>CAPITAL</t>
  </si>
  <si>
    <t>2.8</t>
  </si>
  <si>
    <t>2.9</t>
  </si>
  <si>
    <t>2.11</t>
  </si>
  <si>
    <t>2.12</t>
  </si>
  <si>
    <t>2.13</t>
  </si>
  <si>
    <t>2.14</t>
  </si>
  <si>
    <t>2.15</t>
  </si>
  <si>
    <t>2.16</t>
  </si>
  <si>
    <t>SUBTOTAL - CAPITAL DEFERRED REVENUE</t>
  </si>
  <si>
    <t>3</t>
  </si>
  <si>
    <t>TOTAL - DEFERRED REVENUE</t>
  </si>
  <si>
    <t>Schedule 5.1 - Deferred Revenues - Statement of Continuity</t>
  </si>
  <si>
    <t>School generated funds and other revenues</t>
  </si>
  <si>
    <t>Education Development Charge - Transferred to Revenues</t>
  </si>
  <si>
    <t>Extended Day Program Fees</t>
  </si>
  <si>
    <t>(Item 2.3/item2.4)</t>
  </si>
  <si>
    <t>(Item 2.1 less Item 2.2)</t>
  </si>
  <si>
    <t>Deferred Revenues - Statement of Continuity</t>
  </si>
  <si>
    <t>Revenues</t>
  </si>
  <si>
    <t>Expenses</t>
  </si>
  <si>
    <t>Adjustments for Compliance Purposes</t>
  </si>
  <si>
    <t xml:space="preserve">Tangible Capital Asset Continuity Schedule </t>
  </si>
  <si>
    <t>Accumulated Surplus - Statement of Continuity</t>
  </si>
  <si>
    <t>Bloorview School Authority</t>
  </si>
  <si>
    <t>John McGivney Children's Centre School Authority</t>
  </si>
  <si>
    <t>Less: 
Amortization and Net loss on disposal of TCA</t>
  </si>
  <si>
    <t>INSTRUCTION</t>
  </si>
  <si>
    <t xml:space="preserve">Schedule 3C - Tangible Capital Asset Continuity Schedule </t>
  </si>
  <si>
    <t>Equipment - 5 years</t>
  </si>
  <si>
    <t>Equipment - 10 years</t>
  </si>
  <si>
    <t>Equipment - 15 years</t>
  </si>
  <si>
    <t>First-time equipping - 10 years</t>
  </si>
  <si>
    <t>Furniture</t>
  </si>
  <si>
    <t>Furniture &amp; Equipment - subtotal</t>
  </si>
  <si>
    <t>Computer Hardware</t>
  </si>
  <si>
    <t>Computer Software</t>
  </si>
  <si>
    <t>Vehicles - under 1 ton</t>
  </si>
  <si>
    <t>Vehicles - over 1 ton</t>
  </si>
  <si>
    <t>Transfer to Financial Assets</t>
  </si>
  <si>
    <t>Operating Accumulated Surplus (previously operating funds)</t>
  </si>
  <si>
    <t>Other Purposes - Operating (please specify):</t>
  </si>
  <si>
    <t>4.1.1</t>
  </si>
  <si>
    <t>4.1.2</t>
  </si>
  <si>
    <t>4.1.3</t>
  </si>
  <si>
    <t>Employee Future Benefits - retirement gratuity liability</t>
  </si>
  <si>
    <t>Employee Future Benefits - Early Retirement Incentive Plan</t>
  </si>
  <si>
    <t>Employee Future Benefits - Retirement Health, Dental, Life Insurance, etc.</t>
  </si>
  <si>
    <t>Employee Future Benefits - other than on lines 4.1 to 4.1.2</t>
  </si>
  <si>
    <t>DCC on disposal of non-pooled and unrestricted assets and DCC related to the loss on disposal of restricted assets</t>
  </si>
  <si>
    <t>(Schedule 10ADJ, Code 9022)</t>
  </si>
  <si>
    <t>Less: Increase(Decrease) Unfunded Liabilities - Vacation Accrued</t>
  </si>
  <si>
    <t>Vacation Accrued</t>
  </si>
  <si>
    <t>Tax Revenue Adjustment</t>
  </si>
  <si>
    <t>Early Childhood Educator</t>
  </si>
  <si>
    <t>Total of items 1.2 to 1.6</t>
  </si>
  <si>
    <t>Item 1.1 less Item 1.7</t>
  </si>
  <si>
    <t>* Note: Please report the $1,000 Trustees Association Fee as an expense.</t>
  </si>
  <si>
    <t>Enrolment by grade (report as of October 31, 2016)</t>
  </si>
  <si>
    <t>This workbook has 14 worksheets. Each worksheet has a description of the worksheet and, when possible, links to specific topic areas on the worksheet. This worksheet is the cover page. The text “Name of Board” is in cell G2 with a calculated cell in merged cells I2 through K2. The text “Board Number” is in cell G3 with a drop down list in cell I3. Cell A6 has the title of the workbook. Cell A10 has the text “Certificate of Secretary of the Board. “cell in  Cell A14 has the declarative text for certification. Cell A16 has content across the row ending with the word “on” in cell I16 and the data entry for a date in cell J16 through K16. The text of the certification continues in cell A18. The worksheet ends with content in row 25 with text in A25  and going across the row where you must add a date and signature by Chief Executive Officer.</t>
  </si>
  <si>
    <t>Ministry Use Only - Adjustments to Schedule of Expenses</t>
  </si>
  <si>
    <t>This worksheet is the Table of Contents that has links to the other worksheets in the workbook. The content of the worksheet is in column C and begins in cell C6.</t>
  </si>
  <si>
    <t>This worksheet has blank columns and rows used for visual effect. The cell H3 has the text “Name of Board” with a calculated cell in J3 through L3. The cell H4 has the text “Board No.” with a calculated cell in J4. There are links to specific topic areas starting in cell B2. The descriptions are in column B. There are data entry areas in columns E, H and K. Once you navigate to a specific topic, use the Left and Right Arrow keys to move across the row to find the data entry cells. Use the Up and Down Arrows to navigate the descriptions of data to be entered.</t>
  </si>
  <si>
    <t>Total Revenues</t>
  </si>
  <si>
    <t>Cost</t>
  </si>
  <si>
    <t>Furniture &amp; Equipment - subtotal 2</t>
  </si>
  <si>
    <t>Area 3 of worksheet</t>
  </si>
  <si>
    <t>This worksheet has 3 main data entry areas. Cell G3 has the text “Name of Board” with a calculated cell in H3 through I3. Cell G4 has the text “Board No.” with a calculated cell in H4. There are links to the specific topic areas of the worksheet beginning in cell B2. Note that the third area of the worksheet has no “heading” so the link is called “Area 3 of worksheet.</t>
  </si>
  <si>
    <t>There are no specific topic areas to navigate to in this worksheet. Cell C3 has the text “Name of Board” with a calculated cell in D3 through E3. Cell C4 has the text “Board No.” with a calculated cell in D4. The main worksheet data entry area is from cell A7 through E34. The column titles start in C7. The row titles start in cell B9.</t>
  </si>
  <si>
    <t>Operating</t>
  </si>
  <si>
    <t>Capital</t>
  </si>
  <si>
    <t xml:space="preserve">There are 2 links to specific topic areas starting in cell B2 and one link to the total area of the worksheet in that same row. Cell E3 has the text “Name of Board” with a calculated cell in F3 through G3. Cell E4 has the text “Board No.” with a calculated cell in F4. </t>
  </si>
  <si>
    <t>There are links to specific topic areas starting in cell C2 and going across row 2.  There are also links in column D. Cell E3 has the text “Name of Board” with a calculated cell in G3 through H3. Cell E4 has the text “Board No.” with a calculated cell in G4. The descriptions of the data entry items are in column C with the data entry areas in column E. Cell G10 has a formula. Cell G51 has a formula as do cells G58, G62, G73, G78, G87and G118. Cells G121 and G122 are data entry cells with no formula.   Cell G124 has a formula.</t>
  </si>
  <si>
    <t>Pupil Accommodation</t>
  </si>
  <si>
    <t>Note</t>
  </si>
  <si>
    <t>This worksheet has links to specific topic areas starting in cell B2 and going across the row horizontally. Cell I3 has the text “Name of Board” with a calculated cell in J3 through L3. Cell I4 has the text “Board No.” with a calculated cell in J4.  Row 7 has the column titles starting in cell D7.</t>
  </si>
  <si>
    <t>This worksheet has links to specific topic areas starting in cell B2 and going across the row horizontally. Cell H3 has the text “Name of Board” with a calculated cell in I3 through L3. Cell H4 has the text “Board No.” with a calculated cell in I4.Row 7 has the column titles starting in cell B7..</t>
  </si>
  <si>
    <t>This worksheet has 2 links to the two data entry areas of the worksheet and 1 link to the notes. Cell E2 has the text “Name of Board” with a calculated cell in H2 through N2. Cell E3 has the text “Board Number” with a calculated cell in H3.Columns C and D have codes starting in cells C12 and E12. Column M has codes starting in cell M12. The “green” text as identified in the note is in cells L27 and N27.</t>
  </si>
  <si>
    <t>There are no specific areas of the data entry area that have specific topics to navigate to. Cell C2 has the text “Name of Board” with a calculated cell in D2 through F2. Cell C3 has the text “Board No.” with a calculated cell in D3. Cell The descriptions of data entry start in cell B10 and go down column B with blank rows used for visual effect. Cell D12 has a formula and Cell D13 is shaded to indicate a code. Cells C27, C30, C33, C36, and  C38 have formulae.  Cells D41 has a formula, cell D42 is shaded for a code, cell D43 has a formula and cell D44 is shaded for a code.</t>
  </si>
  <si>
    <t xml:space="preserve">This worksheet has no specific topic areas to navigate to. Cell B2 has the text “Name of Board” with a calculated cell in C2 through E2. Cell B3 has the text “Board No.” with a calculated cell in C3. The data entry descriptions start in cell B9 and go down column B with some blank rows for visual effect. There are calculated cells in column D starting in cell D9. Cells D13, D17 and D20 are shaded for codes. </t>
  </si>
  <si>
    <t>Classroom</t>
  </si>
  <si>
    <t xml:space="preserve">This worksheet has links to specific topic areas starting in cell B1 and going across row 1. Overflow links are placed on the worksheet in empty cells. Every attempt has been made to group them together. Cell B2 has the text “Name of Board” with a calculated cell in C2 through E2. Cell B3 has the text “Board No.” with a calculated cell in C3. Data entry cells begin in C11 and go down column C. </t>
  </si>
  <si>
    <t>This worksheet is for Ministry use only. There are links to specific topic areas starting in cell C2 and going across the row horizontally. Cell J3 has the text “Name of Board” with a calculated cell in K3 through M3. Cell J4 has the text “Board No.” with a calculated cell in K4. The column titles are in row 8 starting in cell B8. There are codes in column C starting in cell C9.</t>
  </si>
  <si>
    <t>1.1.1</t>
  </si>
  <si>
    <t>(Schedule 3C, total of Additions &amp; Betterments column)</t>
  </si>
  <si>
    <t>Item 1.1 and item 1.1.1 less Item 1.2</t>
  </si>
  <si>
    <t>2017 - 2018 Estimates</t>
  </si>
  <si>
    <t>under the provisions of section 231 of the Education Act for the period September 1, 2017 to August 31, 2018</t>
  </si>
  <si>
    <t>TABLE OF CONTENTS:  2017-2018 Hospital Authority Estimates</t>
  </si>
  <si>
    <t>2017-2018 Estimates - Cover Page</t>
  </si>
  <si>
    <t>For the year ended August 31, 2018</t>
  </si>
  <si>
    <t>2017-2018</t>
  </si>
  <si>
    <t>Opening Balance September 1, 2017</t>
  </si>
  <si>
    <t>Closing Balance August 31, 2018</t>
  </si>
  <si>
    <t>Balance at Sept 1, 2017</t>
  </si>
  <si>
    <t>Balance at Aug 31, 2018</t>
  </si>
  <si>
    <t>Balance at September 1, 2017</t>
  </si>
  <si>
    <t>Balance at August 31, 2018</t>
  </si>
  <si>
    <t>Grant accrual re. 2017 accrued tax adjustment</t>
  </si>
  <si>
    <t>Tax supplementary and tax write-offs adjustment - accrual re. 2018 amounts</t>
  </si>
  <si>
    <t>Projected Enrolment for 2017-18</t>
  </si>
  <si>
    <t>Enrolment by grade (report as of October 31, 2017)</t>
  </si>
  <si>
    <t>SCHEDULE OF CALCULATION OF 2017-2018 FISCAL YEAR LEGISLATIVE GRANTS</t>
  </si>
  <si>
    <t>Total expenditure of the board for the 2017/18 fiscal</t>
  </si>
  <si>
    <t>Appendix H - 2017-2018 Staffing</t>
  </si>
  <si>
    <t>CUPE</t>
  </si>
  <si>
    <t>ETFO</t>
  </si>
  <si>
    <t>Total FTE</t>
  </si>
  <si>
    <t>Report board staffing, based on FTE as of October 31, 2017 (One decimal)</t>
  </si>
  <si>
    <t>Error</t>
  </si>
  <si>
    <t>Supplemental Information - Expenses</t>
  </si>
  <si>
    <t>Description of Expense</t>
  </si>
  <si>
    <t>Total Sch. 10</t>
  </si>
  <si>
    <t>Total cost of expenses reported</t>
  </si>
  <si>
    <t>Supplies and Services</t>
  </si>
  <si>
    <t>Other Expense</t>
  </si>
  <si>
    <t>The dollar amount of the items reported for each category should equal the amount of total reported for the expenditures category on Schedule 10 at line 90.</t>
  </si>
  <si>
    <t>Amortization of capital assets</t>
  </si>
  <si>
    <t>Average FTE of pupils</t>
  </si>
  <si>
    <r>
      <t xml:space="preserve">Cost </t>
    </r>
    <r>
      <rPr>
        <b/>
        <sz val="12"/>
        <rFont val="Calibri"/>
        <family val="2"/>
      </rPr>
      <t>per FTE</t>
    </r>
    <r>
      <rPr>
        <sz val="12"/>
        <rFont val="Calibri"/>
        <family val="2"/>
      </rPr>
      <t xml:space="preserve"> for tuition fee purposes</t>
    </r>
  </si>
  <si>
    <t>Weekly Hours to Calc. 1 FTE</t>
  </si>
  <si>
    <t>AEFO</t>
  </si>
  <si>
    <t>OECTA</t>
  </si>
  <si>
    <t>OSSTF</t>
  </si>
  <si>
    <t>ETFO EW</t>
  </si>
  <si>
    <t>EWAO</t>
  </si>
  <si>
    <t>OECW</t>
  </si>
  <si>
    <t>OSSTF EW</t>
  </si>
  <si>
    <t>Other Unions</t>
  </si>
  <si>
    <t>Other Non-Union</t>
  </si>
  <si>
    <t>Principals and Vice-Principals</t>
  </si>
  <si>
    <t>Technical &amp; Specialized /Bus Drivers (employed by the S68)</t>
  </si>
  <si>
    <t>DEDUCT: Ineligible Lunchroom , Noon Hour, Yard or Bus Supervision</t>
  </si>
  <si>
    <t>DEDUCT: Ineligible Trustees</t>
  </si>
  <si>
    <t>DEDUCT: Ineligible Staff Group 1</t>
  </si>
  <si>
    <t>DEDUCT: Ineligible Staff Group 2</t>
  </si>
  <si>
    <t>DEDCUT: Ineligible Staff Group 3</t>
  </si>
  <si>
    <t>DEDUCT : Positions Seconded from School Boards</t>
  </si>
  <si>
    <t xml:space="preserve">Total Ineligible Staffing Positions </t>
  </si>
  <si>
    <t>TOTAL STAFFING FOR TRUST PURPOSES</t>
  </si>
  <si>
    <t>* "Error" will show up if the "Total FTE" column does not equal Union Group/non-Union group totals.</t>
  </si>
  <si>
    <t>Report board staffing, based on FTE as of March 31, 2018 (One decimal)</t>
  </si>
  <si>
    <t>Staffing - October 31st</t>
  </si>
  <si>
    <t>Staffing - March 31st</t>
  </si>
  <si>
    <t>Supplementary Schedule</t>
  </si>
  <si>
    <t>Total capitalized expenditure of the board for the 2017/18 fiscal</t>
  </si>
  <si>
    <t>The column titles for this worksheet are in row 2. They span cells A2 through L2 inclusive. The data spans cells A29 through L29. There is information in every cell for columns A through L.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</si>
  <si>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column titles for this worksheet are in row 2. They span cells A2 through F2 inclusive. The data spans cells A26 through F26. There is information in every cell for columns A through F.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</si>
  <si>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column titles for this worksheet are in row 7. They span cells A7 through K7 inclusive. The data spans cells A34 through K34. There is information in every cell for columns A through K.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</si>
  <si>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column titles for this worksheet are in row 8. They span cells A8 through I8 inclusive. The data spans cells A56 through I56. There is information in every cell for columns A through I.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</si>
  <si>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column titles for this worksheet are in row 7. They span cells A7 through E7 inclusive. The data spans cells A34 through E34. There is information in every cell for columns A through E.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</si>
  <si>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column titles for this worksheet are in row 7. They span cells A7 through G7 inclusive. The data spans cells A49 through G49. There is information in every cell for columns A through G.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</si>
  <si>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column titles for this worksheet are in row 7. They span cells A7 through G7 inclusive. The data spans cells A134 through G134. There is information in every cell for columns A through G.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</si>
  <si>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column titles for this worksheet are in row 7. They span cells A7 through N7 inclusive. The data spans cells A53 through N53. There is information in every cell for columns A through N.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</si>
  <si>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column titles for this worksheet are in row 7. They span cells A7 through M7 inclusive. The data spans cells A53 through M53. There is information in every cell for columns A through M.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</si>
  <si>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column titles for this worksheet are in row 7. They span cells A7 through N8 inclusive. The data spans cells A28 through N28. There is information in every cell for columns A through N.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</si>
  <si>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column titles for this worksheet are in row 7. They span cells A7 through F7 inclusive. The data spans cells A50 through F50. There is information in every cell for columns A through F.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</si>
  <si>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column titles for this worksheet are in row 7. They span cells A7 through AB7 inclusive. The data spans cells A80 through AB80. There is information in every cell for columns A through AB.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</si>
  <si>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column titles for this worksheet are in row 7. They span cells A7 through I7 inclusive. The data spans cells A41 through I41. There is information in every cell for columns A through I.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</si>
</sst>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_-;\-* #,##0.00_-;_-* &quot;-&quot;??_-;_-@_-"/>
    <numFmt numFmtId="164" formatCode="_(* #,##0.00_);_(* \(#,##0.00\);_(* &quot;-&quot;??_);_(@_)"/>
    <numFmt numFmtId="165" formatCode="_(* #,##0_);_(* \(#,##0\);_(* &quot;-&quot;??_);_(@_)"/>
    <numFmt numFmtId="166" formatCode="mmmm\ d\,\ yyyy"/>
    <numFmt numFmtId="167" formatCode="0000"/>
    <numFmt numFmtId="168" formatCode="0.0"/>
    <numFmt numFmtId="169" formatCode="0_);\(0\)"/>
    <numFmt numFmtId="170" formatCode="00"/>
    <numFmt numFmtId="171" formatCode="_-* #,##0_-;\-* #,##0_-;_-* &quot;-&quot;??_-;_-@_-"/>
    <numFmt numFmtId="172" formatCode="#,##0.0;\-#,##0.0"/>
  </numFmts>
  <fonts count="69" x14ac:knownFonts="1">
    <font>
      <sz val="10"/>
      <name val="Arial"/>
    </font>
    <font>
      <sz val="10"/>
      <name val="Arial"/>
    </font>
    <font>
      <b/>
      <sz val="10"/>
      <name val="Arial"/>
      <family val="2"/>
    </font>
    <font>
      <sz val="12"/>
      <name val="Arial"/>
      <family val="2"/>
    </font>
    <font>
      <b/>
      <sz val="10"/>
      <name val="Arial"/>
      <family val="2"/>
    </font>
    <font>
      <b/>
      <sz val="8"/>
      <color indexed="9"/>
      <name val="Arial"/>
      <family val="2"/>
    </font>
    <font>
      <sz val="8"/>
      <name val="Arial"/>
      <family val="2"/>
    </font>
    <font>
      <b/>
      <sz val="14"/>
      <name val="Arial"/>
      <family val="2"/>
    </font>
    <font>
      <sz val="10"/>
      <name val="Arial"/>
      <family val="2"/>
    </font>
    <font>
      <b/>
      <sz val="12"/>
      <name val="Arial"/>
      <family val="2"/>
    </font>
    <font>
      <sz val="8"/>
      <name val="Arial"/>
      <family val="2"/>
    </font>
    <font>
      <b/>
      <sz val="11"/>
      <name val="Arial"/>
      <family val="2"/>
    </font>
    <font>
      <b/>
      <sz val="10"/>
      <color indexed="9"/>
      <name val="Arial"/>
      <family val="2"/>
    </font>
    <font>
      <sz val="10"/>
      <color indexed="9"/>
      <name val="Arial"/>
      <family val="2"/>
    </font>
    <font>
      <u/>
      <sz val="10"/>
      <color indexed="12"/>
      <name val="Arial"/>
      <family val="2"/>
    </font>
    <font>
      <sz val="12"/>
      <name val="Times New Roman"/>
      <family val="1"/>
    </font>
    <font>
      <b/>
      <sz val="12"/>
      <name val="Times New Roman"/>
      <family val="1"/>
    </font>
    <font>
      <b/>
      <sz val="14"/>
      <name val="Times New Roman"/>
      <family val="1"/>
    </font>
    <font>
      <sz val="10"/>
      <name val="Arial Narrow"/>
      <family val="2"/>
    </font>
    <font>
      <b/>
      <sz val="26"/>
      <name val="Arial"/>
      <family val="2"/>
    </font>
    <font>
      <b/>
      <sz val="18"/>
      <name val="Arial"/>
      <family val="2"/>
    </font>
    <font>
      <sz val="1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2"/>
      <name val="Calibri"/>
      <family val="2"/>
    </font>
    <font>
      <b/>
      <sz val="12"/>
      <color indexed="8"/>
      <name val="Calibri"/>
      <family val="2"/>
    </font>
    <font>
      <sz val="12"/>
      <color indexed="8"/>
      <name val="Calibri"/>
      <family val="2"/>
    </font>
    <font>
      <b/>
      <sz val="12"/>
      <name val="Calibri"/>
      <family val="2"/>
    </font>
    <font>
      <sz val="10"/>
      <name val="Arial"/>
    </font>
    <font>
      <sz val="10"/>
      <name val="Arial"/>
    </font>
    <font>
      <sz val="10"/>
      <name val="Arial"/>
      <family val="2"/>
    </font>
    <font>
      <sz val="11"/>
      <name val="Calibri"/>
      <family val="2"/>
      <scheme val="minor"/>
    </font>
    <font>
      <b/>
      <u/>
      <sz val="11"/>
      <name val="Calibri"/>
      <family val="2"/>
      <scheme val="minor"/>
    </font>
    <font>
      <b/>
      <sz val="11"/>
      <name val="Calibri"/>
      <family val="2"/>
      <scheme val="minor"/>
    </font>
    <font>
      <b/>
      <u/>
      <sz val="12"/>
      <name val="Calibri"/>
      <family val="2"/>
      <scheme val="minor"/>
    </font>
    <font>
      <sz val="12"/>
      <name val="Calibri"/>
      <family val="2"/>
      <scheme val="minor"/>
    </font>
    <font>
      <u/>
      <sz val="12"/>
      <name val="Calibri"/>
      <family val="2"/>
      <scheme val="minor"/>
    </font>
    <font>
      <b/>
      <sz val="12"/>
      <color indexed="9"/>
      <name val="Calibri"/>
      <family val="2"/>
      <scheme val="minor"/>
    </font>
    <font>
      <b/>
      <sz val="12"/>
      <name val="Calibri"/>
      <family val="2"/>
      <scheme val="minor"/>
    </font>
    <font>
      <sz val="12"/>
      <color indexed="8"/>
      <name val="Calibri"/>
      <family val="2"/>
      <scheme val="minor"/>
    </font>
    <font>
      <b/>
      <sz val="12"/>
      <color indexed="8"/>
      <name val="Calibri"/>
      <family val="2"/>
      <scheme val="minor"/>
    </font>
    <font>
      <sz val="10"/>
      <name val="Calibri"/>
      <family val="2"/>
      <scheme val="minor"/>
    </font>
    <font>
      <sz val="12"/>
      <color indexed="9"/>
      <name val="Calibri"/>
      <family val="2"/>
      <scheme val="minor"/>
    </font>
    <font>
      <b/>
      <sz val="12"/>
      <color indexed="10"/>
      <name val="Calibri"/>
      <family val="2"/>
      <scheme val="minor"/>
    </font>
    <font>
      <sz val="10"/>
      <color rgb="FFFFFF99"/>
      <name val="Arial"/>
      <family val="2"/>
    </font>
    <font>
      <sz val="11"/>
      <color rgb="FFFFFF99"/>
      <name val="Calibri"/>
      <family val="2"/>
      <scheme val="minor"/>
    </font>
    <font>
      <sz val="12"/>
      <color rgb="FFFFFF99"/>
      <name val="Times New Roman"/>
      <family val="1"/>
    </font>
    <font>
      <u/>
      <sz val="10"/>
      <color rgb="FFFFFF99"/>
      <name val="Arial"/>
      <family val="2"/>
    </font>
    <font>
      <sz val="12"/>
      <color rgb="FFFFFF99"/>
      <name val="Arial"/>
      <family val="2"/>
    </font>
    <font>
      <b/>
      <sz val="12"/>
      <color theme="1"/>
      <name val="Calibri"/>
      <family val="2"/>
      <scheme val="minor"/>
    </font>
    <font>
      <sz val="12"/>
      <color theme="1"/>
      <name val="Calibri"/>
      <family val="2"/>
      <scheme val="minor"/>
    </font>
    <font>
      <sz val="11"/>
      <color theme="0"/>
      <name val="Calibri"/>
      <family val="2"/>
      <scheme val="minor"/>
    </font>
    <font>
      <b/>
      <sz val="11"/>
      <color theme="1"/>
      <name val="Calibri"/>
      <family val="2"/>
      <scheme val="minor"/>
    </font>
    <font>
      <b/>
      <sz val="10"/>
      <color rgb="FFFFFF99"/>
      <name val="Arial"/>
      <family val="2"/>
    </font>
    <font>
      <b/>
      <sz val="12"/>
      <color rgb="FFFFFF99"/>
      <name val="Times New Roman"/>
      <family val="1"/>
    </font>
  </fonts>
  <fills count="3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32"/>
        <bgColor indexed="64"/>
      </patternFill>
    </fill>
    <fill>
      <patternFill patternType="solid">
        <fgColor indexed="43"/>
        <bgColor indexed="64"/>
      </patternFill>
    </fill>
    <fill>
      <patternFill patternType="solid">
        <fgColor indexed="9"/>
        <bgColor indexed="64"/>
      </patternFill>
    </fill>
    <fill>
      <patternFill patternType="solid">
        <fgColor indexed="43"/>
      </patternFill>
    </fill>
    <fill>
      <patternFill patternType="solid">
        <fgColor indexed="26"/>
      </patternFill>
    </fill>
    <fill>
      <patternFill patternType="solid">
        <fgColor indexed="43"/>
        <bgColor indexed="8"/>
      </patternFill>
    </fill>
    <fill>
      <patternFill patternType="solid">
        <fgColor indexed="41"/>
        <bgColor indexed="64"/>
      </patternFill>
    </fill>
    <fill>
      <patternFill patternType="solid">
        <fgColor indexed="50"/>
        <bgColor indexed="64"/>
      </patternFill>
    </fill>
    <fill>
      <patternFill patternType="solid">
        <fgColor indexed="18"/>
        <bgColor indexed="64"/>
      </patternFill>
    </fill>
    <fill>
      <patternFill patternType="solid">
        <fgColor indexed="42"/>
        <bgColor indexed="64"/>
      </patternFill>
    </fill>
    <fill>
      <patternFill patternType="solid">
        <fgColor indexed="22"/>
        <bgColor indexed="64"/>
      </patternFill>
    </fill>
    <fill>
      <patternFill patternType="solid">
        <fgColor indexed="22"/>
        <bgColor indexed="8"/>
      </patternFill>
    </fill>
    <fill>
      <patternFill patternType="solid">
        <fgColor indexed="9"/>
        <bgColor indexed="8"/>
      </patternFill>
    </fill>
    <fill>
      <patternFill patternType="solid">
        <fgColor theme="0" tint="-0.249977111117893"/>
        <bgColor indexed="64"/>
      </patternFill>
    </fill>
    <fill>
      <patternFill patternType="solid">
        <fgColor rgb="FFFFFF99"/>
        <bgColor indexed="64"/>
      </patternFill>
    </fill>
    <fill>
      <patternFill patternType="solid">
        <fgColor rgb="FF1A3D68"/>
        <bgColor indexed="64"/>
      </patternFill>
    </fill>
    <fill>
      <patternFill patternType="solid">
        <fgColor theme="0" tint="-0.34998626667073579"/>
        <bgColor indexed="64"/>
      </patternFill>
    </fill>
  </fills>
  <borders count="5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right/>
      <top style="medium">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style="thick">
        <color indexed="64"/>
      </right>
      <top/>
      <bottom style="thick">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style="thin">
        <color indexed="64"/>
      </right>
      <top style="thin">
        <color indexed="8"/>
      </top>
      <bottom style="thin">
        <color indexed="8"/>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8"/>
      </bottom>
      <diagonal/>
    </border>
    <border>
      <left style="thin">
        <color indexed="8"/>
      </left>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medium">
        <color indexed="64"/>
      </left>
      <right style="medium">
        <color indexed="64"/>
      </right>
      <top style="medium">
        <color indexed="64"/>
      </top>
      <bottom style="thin">
        <color indexed="8"/>
      </bottom>
      <diagonal/>
    </border>
    <border>
      <left style="medium">
        <color indexed="64"/>
      </left>
      <right style="medium">
        <color indexed="64"/>
      </right>
      <top style="thin">
        <color indexed="8"/>
      </top>
      <bottom style="medium">
        <color indexed="64"/>
      </bottom>
      <diagonal/>
    </border>
    <border>
      <left style="thin">
        <color indexed="8"/>
      </left>
      <right/>
      <top style="thin">
        <color indexed="8"/>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dashed">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8"/>
      </bottom>
      <diagonal/>
    </border>
    <border>
      <left/>
      <right style="thin">
        <color indexed="64"/>
      </right>
      <top/>
      <bottom style="thin">
        <color indexed="64"/>
      </bottom>
      <diagonal/>
    </border>
  </borders>
  <cellStyleXfs count="62">
    <xf numFmtId="0" fontId="0" fillId="0" borderId="0"/>
    <xf numFmtId="0" fontId="22" fillId="2"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5" borderId="0" applyNumberFormat="0" applyBorder="0" applyAlignment="0" applyProtection="0"/>
    <xf numFmtId="0" fontId="22" fillId="8" borderId="0" applyNumberFormat="0" applyBorder="0" applyAlignment="0" applyProtection="0"/>
    <xf numFmtId="0" fontId="22" fillId="11" borderId="0" applyNumberFormat="0" applyBorder="0" applyAlignment="0" applyProtection="0"/>
    <xf numFmtId="0" fontId="23" fillId="12"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9" borderId="0" applyNumberFormat="0" applyBorder="0" applyAlignment="0" applyProtection="0"/>
    <xf numFmtId="0" fontId="24" fillId="3" borderId="0" applyNumberFormat="0" applyBorder="0" applyAlignment="0" applyProtection="0"/>
    <xf numFmtId="0" fontId="25" fillId="20" borderId="1" applyNumberFormat="0" applyAlignment="0" applyProtection="0"/>
    <xf numFmtId="0" fontId="26" fillId="21" borderId="2" applyNumberFormat="0" applyAlignment="0" applyProtection="0"/>
    <xf numFmtId="164" fontId="1" fillId="0" borderId="0" applyFont="0" applyFill="0" applyBorder="0" applyAlignment="0" applyProtection="0"/>
    <xf numFmtId="164" fontId="8" fillId="0" borderId="0" applyFont="0" applyFill="0" applyBorder="0" applyAlignment="0" applyProtection="0"/>
    <xf numFmtId="164"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5" fillId="22" borderId="3">
      <alignment horizontal="right" vertical="top"/>
    </xf>
    <xf numFmtId="170" fontId="12" fillId="22" borderId="3">
      <alignment horizontal="center" vertical="top"/>
    </xf>
    <xf numFmtId="0" fontId="27" fillId="0" borderId="0" applyNumberFormat="0" applyFill="0" applyBorder="0" applyAlignment="0" applyProtection="0"/>
    <xf numFmtId="0" fontId="28" fillId="4" borderId="0" applyNumberFormat="0" applyBorder="0" applyAlignment="0" applyProtection="0"/>
    <xf numFmtId="0" fontId="7" fillId="23" borderId="0"/>
    <xf numFmtId="0" fontId="29" fillId="0" borderId="4" applyNumberFormat="0" applyFill="0" applyAlignment="0" applyProtection="0"/>
    <xf numFmtId="0" fontId="30" fillId="0" borderId="5" applyNumberFormat="0" applyFill="0" applyAlignment="0" applyProtection="0"/>
    <xf numFmtId="0" fontId="31" fillId="0" borderId="6" applyNumberFormat="0" applyFill="0" applyAlignment="0" applyProtection="0"/>
    <xf numFmtId="0" fontId="31" fillId="0" borderId="0" applyNumberFormat="0" applyFill="0" applyBorder="0" applyAlignment="0" applyProtection="0"/>
    <xf numFmtId="0" fontId="14" fillId="0" borderId="0" applyNumberFormat="0" applyFill="0" applyBorder="0" applyAlignment="0" applyProtection="0">
      <alignment vertical="top"/>
      <protection locked="0"/>
    </xf>
    <xf numFmtId="0" fontId="1" fillId="24" borderId="0" applyNumberFormat="0" applyFont="0" applyBorder="0" applyAlignment="0">
      <protection locked="0"/>
    </xf>
    <xf numFmtId="0" fontId="8" fillId="24" borderId="0" applyNumberFormat="0" applyFont="0" applyBorder="0" applyAlignment="0">
      <protection locked="0"/>
    </xf>
    <xf numFmtId="0" fontId="42" fillId="24" borderId="0" applyNumberFormat="0" applyFont="0" applyBorder="0" applyAlignment="0">
      <protection locked="0"/>
    </xf>
    <xf numFmtId="0" fontId="4" fillId="23" borderId="0" applyNumberFormat="0">
      <alignment horizontal="left" vertical="top"/>
    </xf>
    <xf numFmtId="0" fontId="2" fillId="23" borderId="0" applyNumberFormat="0">
      <alignment horizontal="left" vertical="top"/>
    </xf>
    <xf numFmtId="0" fontId="32" fillId="0" borderId="7" applyNumberFormat="0" applyFill="0" applyAlignment="0" applyProtection="0"/>
    <xf numFmtId="0" fontId="2" fillId="23" borderId="0"/>
    <xf numFmtId="0" fontId="33" fillId="25" borderId="0" applyNumberFormat="0" applyBorder="0" applyAlignment="0" applyProtection="0"/>
    <xf numFmtId="0" fontId="8" fillId="0" borderId="0"/>
    <xf numFmtId="0" fontId="42" fillId="0" borderId="0"/>
    <xf numFmtId="0" fontId="8" fillId="0" borderId="0"/>
    <xf numFmtId="0" fontId="8" fillId="26" borderId="8" applyNumberFormat="0" applyFont="0" applyAlignment="0" applyProtection="0"/>
    <xf numFmtId="0" fontId="34" fillId="20" borderId="9" applyNumberFormat="0" applyAlignment="0" applyProtection="0"/>
    <xf numFmtId="0" fontId="4" fillId="23" borderId="0">
      <alignment horizontal="right"/>
    </xf>
    <xf numFmtId="0" fontId="2" fillId="23" borderId="0">
      <alignment horizontal="right"/>
    </xf>
    <xf numFmtId="0" fontId="9" fillId="23" borderId="0">
      <alignment horizontal="left"/>
    </xf>
    <xf numFmtId="0" fontId="35" fillId="0" borderId="0" applyNumberFormat="0" applyFill="0" applyBorder="0" applyAlignment="0" applyProtection="0"/>
    <xf numFmtId="0" fontId="36" fillId="0" borderId="10" applyNumberFormat="0" applyFill="0" applyAlignment="0" applyProtection="0"/>
    <xf numFmtId="0" fontId="37" fillId="0" borderId="0" applyNumberFormat="0" applyFill="0" applyBorder="0" applyAlignment="0" applyProtection="0"/>
  </cellStyleXfs>
  <cellXfs count="645">
    <xf numFmtId="0" fontId="0" fillId="0" borderId="0" xfId="0"/>
    <xf numFmtId="0" fontId="0" fillId="23" borderId="0" xfId="0" applyFill="1" applyProtection="1"/>
    <xf numFmtId="0" fontId="0" fillId="23" borderId="0" xfId="0" applyFill="1"/>
    <xf numFmtId="0" fontId="0" fillId="23" borderId="0" xfId="0" applyFill="1" applyAlignment="1" applyProtection="1">
      <alignment horizontal="left"/>
    </xf>
    <xf numFmtId="37" fontId="0" fillId="23" borderId="0" xfId="0" applyNumberFormat="1" applyFill="1" applyProtection="1"/>
    <xf numFmtId="0" fontId="0" fillId="23" borderId="0" xfId="0" applyFill="1" applyBorder="1" applyProtection="1"/>
    <xf numFmtId="0" fontId="2" fillId="23" borderId="0" xfId="0" applyFont="1" applyFill="1" applyAlignment="1" applyProtection="1">
      <alignment horizontal="left"/>
    </xf>
    <xf numFmtId="165" fontId="0" fillId="23" borderId="0" xfId="28" applyNumberFormat="1" applyFont="1" applyFill="1" applyBorder="1" applyProtection="1"/>
    <xf numFmtId="0" fontId="8" fillId="23" borderId="0" xfId="0" applyFont="1" applyFill="1" applyProtection="1"/>
    <xf numFmtId="0" fontId="0" fillId="23" borderId="0" xfId="0" applyFill="1" applyBorder="1"/>
    <xf numFmtId="2" fontId="0" fillId="23" borderId="0" xfId="28" applyNumberFormat="1" applyFont="1" applyFill="1" applyProtection="1"/>
    <xf numFmtId="0" fontId="0" fillId="23" borderId="0" xfId="0" applyFill="1" applyAlignment="1"/>
    <xf numFmtId="0" fontId="0" fillId="23" borderId="0" xfId="0" applyFill="1" applyAlignment="1">
      <alignment horizontal="center"/>
    </xf>
    <xf numFmtId="0" fontId="2" fillId="23" borderId="0" xfId="0" applyFont="1" applyFill="1"/>
    <xf numFmtId="0" fontId="2" fillId="23" borderId="0" xfId="0" applyFont="1" applyFill="1" applyAlignment="1" applyProtection="1">
      <alignment horizontal="left"/>
      <protection hidden="1"/>
    </xf>
    <xf numFmtId="168" fontId="4" fillId="23" borderId="0" xfId="0" applyNumberFormat="1" applyFont="1" applyFill="1" applyProtection="1">
      <protection hidden="1"/>
    </xf>
    <xf numFmtId="0" fontId="7" fillId="23" borderId="0" xfId="0" applyFont="1" applyFill="1" applyAlignment="1" applyProtection="1">
      <alignment horizontal="left"/>
      <protection hidden="1"/>
    </xf>
    <xf numFmtId="0" fontId="7" fillId="27" borderId="0" xfId="0" applyNumberFormat="1" applyFont="1" applyFill="1" applyProtection="1"/>
    <xf numFmtId="0" fontId="0" fillId="0" borderId="0" xfId="0" applyFill="1" applyBorder="1" applyProtection="1"/>
    <xf numFmtId="0" fontId="0" fillId="23" borderId="0" xfId="0" applyFill="1" applyBorder="1" applyAlignment="1"/>
    <xf numFmtId="0" fontId="8" fillId="23" borderId="0" xfId="0" applyFont="1" applyFill="1"/>
    <xf numFmtId="0" fontId="0" fillId="23" borderId="0" xfId="0" applyFill="1" applyAlignment="1">
      <alignment horizontal="left"/>
    </xf>
    <xf numFmtId="0" fontId="0" fillId="0" borderId="0" xfId="0" applyFill="1"/>
    <xf numFmtId="37" fontId="15" fillId="0" borderId="0" xfId="0" applyNumberFormat="1" applyFont="1"/>
    <xf numFmtId="37" fontId="16" fillId="0" borderId="0" xfId="31" applyNumberFormat="1" applyFont="1" applyBorder="1" applyAlignment="1">
      <alignment horizontal="right"/>
    </xf>
    <xf numFmtId="171" fontId="15" fillId="0" borderId="0" xfId="31" applyNumberFormat="1" applyFont="1" applyFill="1" applyProtection="1"/>
    <xf numFmtId="0" fontId="15" fillId="28" borderId="0" xfId="0" applyFont="1" applyFill="1" applyProtection="1"/>
    <xf numFmtId="37" fontId="15" fillId="28" borderId="0" xfId="0" applyNumberFormat="1" applyFont="1" applyFill="1" applyProtection="1"/>
    <xf numFmtId="43" fontId="15" fillId="0" borderId="0" xfId="31" applyNumberFormat="1" applyFont="1" applyFill="1" applyAlignment="1" applyProtection="1">
      <alignment horizontal="left"/>
    </xf>
    <xf numFmtId="49" fontId="15" fillId="23" borderId="0" xfId="0" applyNumberFormat="1" applyFont="1" applyFill="1"/>
    <xf numFmtId="37" fontId="16" fillId="23" borderId="0" xfId="0" applyNumberFormat="1" applyFont="1" applyFill="1" applyAlignment="1">
      <alignment horizontal="center"/>
    </xf>
    <xf numFmtId="37" fontId="16" fillId="23" borderId="0" xfId="0" applyNumberFormat="1" applyFont="1" applyFill="1" applyAlignment="1">
      <alignment horizontal="left"/>
    </xf>
    <xf numFmtId="37" fontId="16" fillId="23" borderId="0" xfId="31" applyNumberFormat="1" applyFont="1" applyFill="1" applyAlignment="1">
      <alignment horizontal="center"/>
    </xf>
    <xf numFmtId="0" fontId="15" fillId="23" borderId="0" xfId="0" applyFont="1" applyFill="1"/>
    <xf numFmtId="171" fontId="15" fillId="23" borderId="0" xfId="31" applyNumberFormat="1" applyFont="1" applyFill="1" applyBorder="1" applyProtection="1"/>
    <xf numFmtId="171" fontId="16" fillId="23" borderId="0" xfId="31" applyNumberFormat="1" applyFont="1" applyFill="1" applyAlignment="1" applyProtection="1">
      <alignment horizontal="left"/>
    </xf>
    <xf numFmtId="171" fontId="15" fillId="23" borderId="0" xfId="31" applyNumberFormat="1" applyFont="1" applyFill="1" applyProtection="1"/>
    <xf numFmtId="171" fontId="16" fillId="23" borderId="0" xfId="31" applyNumberFormat="1" applyFont="1" applyFill="1" applyAlignment="1" applyProtection="1">
      <alignment horizontal="center"/>
    </xf>
    <xf numFmtId="171" fontId="15" fillId="23" borderId="0" xfId="31" applyNumberFormat="1" applyFont="1" applyFill="1" applyAlignment="1" applyProtection="1"/>
    <xf numFmtId="0" fontId="15" fillId="23" borderId="0" xfId="0" applyFont="1" applyFill="1" applyProtection="1"/>
    <xf numFmtId="0" fontId="15" fillId="23" borderId="0" xfId="0" applyFont="1" applyFill="1" applyBorder="1" applyProtection="1"/>
    <xf numFmtId="0" fontId="16" fillId="23" borderId="0" xfId="0" applyFont="1" applyFill="1" applyAlignment="1" applyProtection="1"/>
    <xf numFmtId="0" fontId="15" fillId="23" borderId="0" xfId="0" applyFont="1" applyFill="1" applyAlignment="1" applyProtection="1"/>
    <xf numFmtId="0" fontId="16" fillId="23" borderId="0" xfId="0" applyFont="1" applyFill="1" applyAlignment="1" applyProtection="1">
      <alignment horizontal="left"/>
    </xf>
    <xf numFmtId="0" fontId="17" fillId="23" borderId="0" xfId="0" applyFont="1" applyFill="1" applyAlignment="1" applyProtection="1">
      <alignment horizontal="left"/>
    </xf>
    <xf numFmtId="0" fontId="17" fillId="23" borderId="0" xfId="0" applyFont="1" applyFill="1" applyAlignment="1" applyProtection="1">
      <alignment horizontal="center"/>
    </xf>
    <xf numFmtId="0" fontId="16" fillId="23" borderId="0" xfId="0" applyNumberFormat="1" applyFont="1" applyFill="1" applyAlignment="1" applyProtection="1"/>
    <xf numFmtId="165" fontId="16" fillId="23" borderId="0" xfId="31" applyNumberFormat="1" applyFont="1" applyFill="1" applyAlignment="1" applyProtection="1">
      <alignment horizontal="center" wrapText="1"/>
    </xf>
    <xf numFmtId="0" fontId="15" fillId="23" borderId="0" xfId="0" applyNumberFormat="1" applyFont="1" applyFill="1" applyProtection="1"/>
    <xf numFmtId="37" fontId="15" fillId="23" borderId="0" xfId="0" applyNumberFormat="1" applyFont="1" applyFill="1" applyProtection="1"/>
    <xf numFmtId="0" fontId="16" fillId="23" borderId="0" xfId="0" applyFont="1" applyFill="1" applyProtection="1"/>
    <xf numFmtId="37" fontId="15" fillId="23" borderId="0" xfId="0" applyNumberFormat="1" applyFont="1" applyFill="1" applyAlignment="1" applyProtection="1"/>
    <xf numFmtId="37" fontId="17" fillId="23" borderId="0" xfId="0" applyNumberFormat="1" applyFont="1" applyFill="1" applyAlignment="1" applyProtection="1">
      <alignment horizontal="center"/>
    </xf>
    <xf numFmtId="37" fontId="16" fillId="23" borderId="0" xfId="0" applyNumberFormat="1" applyFont="1" applyFill="1" applyBorder="1" applyAlignment="1" applyProtection="1">
      <alignment horizontal="left"/>
    </xf>
    <xf numFmtId="37" fontId="16" fillId="23" borderId="0" xfId="0" applyNumberFormat="1" applyFont="1" applyFill="1" applyAlignment="1" applyProtection="1"/>
    <xf numFmtId="37" fontId="17" fillId="23" borderId="0" xfId="0" applyNumberFormat="1" applyFont="1" applyFill="1" applyAlignment="1" applyProtection="1">
      <alignment horizontal="left"/>
    </xf>
    <xf numFmtId="37" fontId="16" fillId="23" borderId="0" xfId="0" applyNumberFormat="1" applyFont="1" applyFill="1" applyAlignment="1" applyProtection="1">
      <alignment horizontal="left"/>
    </xf>
    <xf numFmtId="0" fontId="4" fillId="23" borderId="0" xfId="0" applyFont="1" applyFill="1" applyAlignment="1">
      <alignment horizontal="left"/>
    </xf>
    <xf numFmtId="171" fontId="17" fillId="23" borderId="0" xfId="31" applyNumberFormat="1" applyFont="1" applyFill="1" applyBorder="1" applyAlignment="1" applyProtection="1"/>
    <xf numFmtId="43" fontId="16" fillId="23" borderId="0" xfId="31" applyNumberFormat="1" applyFont="1" applyFill="1" applyProtection="1"/>
    <xf numFmtId="43" fontId="15" fillId="23" borderId="0" xfId="31" applyNumberFormat="1" applyFont="1" applyFill="1" applyAlignment="1" applyProtection="1">
      <alignment horizontal="left"/>
    </xf>
    <xf numFmtId="0" fontId="0" fillId="23" borderId="3" xfId="0" applyFill="1" applyBorder="1"/>
    <xf numFmtId="171" fontId="17" fillId="23" borderId="0" xfId="31" applyNumberFormat="1" applyFont="1" applyFill="1" applyAlignment="1" applyProtection="1">
      <alignment horizontal="left"/>
    </xf>
    <xf numFmtId="0" fontId="0" fillId="23" borderId="11" xfId="0" applyFill="1" applyBorder="1" applyAlignment="1" applyProtection="1">
      <alignment horizontal="center"/>
    </xf>
    <xf numFmtId="0" fontId="2" fillId="0" borderId="0" xfId="0" applyFont="1" applyAlignment="1">
      <alignment horizontal="center"/>
    </xf>
    <xf numFmtId="0" fontId="0" fillId="29" borderId="0" xfId="0" applyFill="1" applyProtection="1"/>
    <xf numFmtId="2" fontId="0" fillId="23" borderId="0" xfId="28" applyNumberFormat="1" applyFont="1" applyFill="1" applyAlignment="1" applyProtection="1">
      <alignment horizontal="left" indent="3"/>
    </xf>
    <xf numFmtId="0" fontId="0" fillId="23" borderId="0" xfId="0" applyFill="1" applyAlignment="1" applyProtection="1">
      <alignment horizontal="left" indent="3"/>
    </xf>
    <xf numFmtId="2" fontId="0" fillId="23" borderId="0" xfId="28" applyNumberFormat="1" applyFont="1" applyFill="1" applyAlignment="1" applyProtection="1">
      <alignment horizontal="left"/>
    </xf>
    <xf numFmtId="0" fontId="8" fillId="0" borderId="0" xfId="0" applyFont="1" applyProtection="1"/>
    <xf numFmtId="0" fontId="8" fillId="23" borderId="0" xfId="0" applyNumberFormat="1" applyFont="1" applyFill="1" applyBorder="1" applyProtection="1"/>
    <xf numFmtId="2" fontId="0" fillId="23" borderId="0" xfId="28" applyNumberFormat="1" applyFont="1" applyFill="1" applyAlignment="1" applyProtection="1">
      <alignment horizontal="left" indent="15"/>
    </xf>
    <xf numFmtId="0" fontId="0" fillId="23" borderId="0" xfId="0" applyFill="1" applyAlignment="1" applyProtection="1">
      <alignment horizontal="left" indent="15"/>
    </xf>
    <xf numFmtId="0" fontId="0" fillId="0" borderId="0" xfId="0" applyFill="1" applyProtection="1">
      <protection hidden="1"/>
    </xf>
    <xf numFmtId="0" fontId="2" fillId="0" borderId="0" xfId="0" applyFont="1" applyFill="1" applyBorder="1" applyProtection="1">
      <protection hidden="1"/>
    </xf>
    <xf numFmtId="0" fontId="0" fillId="0" borderId="0" xfId="0" applyFill="1" applyBorder="1" applyProtection="1">
      <protection hidden="1"/>
    </xf>
    <xf numFmtId="37" fontId="0" fillId="0" borderId="0" xfId="0" applyNumberFormat="1" applyFill="1" applyBorder="1" applyProtection="1">
      <protection hidden="1"/>
    </xf>
    <xf numFmtId="0" fontId="0" fillId="0" borderId="0" xfId="0" applyFill="1" applyBorder="1"/>
    <xf numFmtId="0" fontId="0" fillId="0" borderId="0" xfId="0" applyNumberFormat="1" applyFill="1" applyProtection="1">
      <protection hidden="1"/>
    </xf>
    <xf numFmtId="0" fontId="0" fillId="0" borderId="0" xfId="0" applyNumberFormat="1" applyFill="1" applyBorder="1" applyProtection="1">
      <protection hidden="1"/>
    </xf>
    <xf numFmtId="0" fontId="0" fillId="0" borderId="0" xfId="0" applyNumberFormat="1" applyFill="1" applyBorder="1" applyAlignment="1" applyProtection="1">
      <alignment horizontal="left"/>
      <protection hidden="1"/>
    </xf>
    <xf numFmtId="165" fontId="2" fillId="0" borderId="0" xfId="32" applyNumberFormat="1" applyFont="1" applyFill="1" applyBorder="1" applyProtection="1"/>
    <xf numFmtId="37" fontId="0" fillId="0" borderId="0" xfId="0" applyNumberFormat="1" applyFill="1" applyBorder="1" applyProtection="1"/>
    <xf numFmtId="2" fontId="1" fillId="0" borderId="0" xfId="32" applyNumberFormat="1" applyFill="1" applyBorder="1" applyProtection="1"/>
    <xf numFmtId="0" fontId="8" fillId="23" borderId="12" xfId="0" applyFont="1" applyFill="1" applyBorder="1" applyProtection="1">
      <protection hidden="1"/>
    </xf>
    <xf numFmtId="0" fontId="8" fillId="23" borderId="13" xfId="0" applyNumberFormat="1" applyFont="1" applyFill="1" applyBorder="1" applyAlignment="1" applyProtection="1">
      <alignment horizontal="center"/>
      <protection hidden="1"/>
    </xf>
    <xf numFmtId="0" fontId="0" fillId="23" borderId="14" xfId="0" applyFill="1" applyBorder="1"/>
    <xf numFmtId="0" fontId="0" fillId="23" borderId="15" xfId="0" applyFill="1" applyBorder="1" applyProtection="1">
      <protection hidden="1"/>
    </xf>
    <xf numFmtId="0" fontId="0" fillId="23" borderId="12" xfId="0" applyFill="1" applyBorder="1"/>
    <xf numFmtId="0" fontId="1" fillId="0" borderId="0" xfId="0" applyFont="1" applyFill="1" applyAlignment="1">
      <alignment horizontal="right"/>
    </xf>
    <xf numFmtId="0" fontId="0" fillId="23" borderId="0" xfId="0" applyFill="1" applyProtection="1">
      <protection hidden="1"/>
    </xf>
    <xf numFmtId="0" fontId="2" fillId="23" borderId="0" xfId="0" applyFont="1" applyFill="1" applyProtection="1">
      <protection hidden="1"/>
    </xf>
    <xf numFmtId="0" fontId="0" fillId="23" borderId="14" xfId="0" applyFill="1" applyBorder="1" applyProtection="1">
      <protection hidden="1"/>
    </xf>
    <xf numFmtId="0" fontId="4" fillId="23" borderId="0" xfId="0" applyFont="1" applyFill="1" applyAlignment="1" applyProtection="1">
      <alignment horizontal="left"/>
      <protection hidden="1"/>
    </xf>
    <xf numFmtId="168" fontId="11" fillId="23" borderId="16" xfId="0" applyNumberFormat="1" applyFont="1" applyFill="1" applyBorder="1" applyAlignment="1" applyProtection="1">
      <alignment horizontal="center"/>
      <protection hidden="1"/>
    </xf>
    <xf numFmtId="0" fontId="0" fillId="23" borderId="0" xfId="0" applyFill="1" applyBorder="1" applyProtection="1">
      <protection hidden="1"/>
    </xf>
    <xf numFmtId="0" fontId="0" fillId="23" borderId="0" xfId="0" applyFill="1" applyAlignment="1" applyProtection="1">
      <protection hidden="1"/>
    </xf>
    <xf numFmtId="0" fontId="0" fillId="0" borderId="0" xfId="0" applyFill="1" applyAlignment="1" applyProtection="1">
      <protection hidden="1"/>
    </xf>
    <xf numFmtId="0" fontId="0" fillId="23" borderId="17" xfId="0" applyFill="1" applyBorder="1"/>
    <xf numFmtId="0" fontId="0" fillId="0" borderId="0" xfId="0" applyFill="1" applyBorder="1" applyAlignment="1">
      <alignment horizontal="center"/>
    </xf>
    <xf numFmtId="0" fontId="0" fillId="0" borderId="0" xfId="0" applyFont="1" applyFill="1" applyBorder="1" applyAlignment="1">
      <alignment horizontal="center"/>
    </xf>
    <xf numFmtId="0" fontId="0" fillId="23" borderId="3" xfId="0" applyFill="1" applyBorder="1" applyAlignment="1" applyProtection="1">
      <alignment horizontal="center"/>
      <protection hidden="1"/>
    </xf>
    <xf numFmtId="0" fontId="10" fillId="23" borderId="3" xfId="0" applyFont="1" applyFill="1" applyBorder="1" applyAlignment="1" applyProtection="1">
      <alignment horizontal="center" wrapText="1"/>
      <protection hidden="1"/>
    </xf>
    <xf numFmtId="0" fontId="0" fillId="23" borderId="0" xfId="0" applyFill="1" applyBorder="1" applyAlignment="1">
      <alignment horizontal="center"/>
    </xf>
    <xf numFmtId="0" fontId="0" fillId="23" borderId="3" xfId="0" applyFill="1" applyBorder="1" applyAlignment="1">
      <alignment horizontal="center"/>
    </xf>
    <xf numFmtId="0" fontId="13" fillId="30" borderId="3" xfId="0" applyFont="1" applyFill="1" applyBorder="1" applyProtection="1">
      <protection hidden="1"/>
    </xf>
    <xf numFmtId="0" fontId="10" fillId="23" borderId="3" xfId="0" applyFont="1" applyFill="1" applyBorder="1" applyAlignment="1">
      <alignment horizontal="center" wrapText="1"/>
    </xf>
    <xf numFmtId="0" fontId="10" fillId="23" borderId="3" xfId="0" applyFont="1" applyFill="1" applyBorder="1"/>
    <xf numFmtId="0" fontId="10" fillId="23" borderId="3" xfId="0" applyFont="1" applyFill="1" applyBorder="1" applyAlignment="1">
      <alignment horizontal="center"/>
    </xf>
    <xf numFmtId="0" fontId="0" fillId="0" borderId="0" xfId="0" applyFill="1" applyBorder="1" applyAlignment="1" applyProtection="1">
      <protection hidden="1"/>
    </xf>
    <xf numFmtId="0" fontId="0" fillId="0" borderId="0" xfId="0" applyFill="1" applyBorder="1" applyAlignment="1"/>
    <xf numFmtId="166" fontId="0" fillId="0" borderId="0" xfId="0" applyNumberFormat="1" applyFill="1" applyBorder="1" applyAlignment="1"/>
    <xf numFmtId="168" fontId="8" fillId="23" borderId="17" xfId="0" applyNumberFormat="1" applyFont="1" applyFill="1" applyBorder="1" applyProtection="1">
      <protection hidden="1"/>
    </xf>
    <xf numFmtId="166" fontId="0" fillId="0" borderId="0" xfId="0" applyNumberFormat="1" applyFill="1" applyBorder="1" applyAlignment="1">
      <alignment horizontal="centerContinuous"/>
    </xf>
    <xf numFmtId="0" fontId="0" fillId="0" borderId="0" xfId="0" applyFill="1" applyAlignment="1">
      <alignment horizontal="center"/>
    </xf>
    <xf numFmtId="0" fontId="0" fillId="0" borderId="0" xfId="0" applyFill="1" applyBorder="1" applyAlignment="1">
      <alignment horizontal="centerContinuous"/>
    </xf>
    <xf numFmtId="37" fontId="0" fillId="0" borderId="0" xfId="0" applyNumberFormat="1" applyFill="1" applyBorder="1" applyAlignment="1">
      <alignment horizontal="right" wrapText="1"/>
    </xf>
    <xf numFmtId="37" fontId="0" fillId="0" borderId="0" xfId="0" applyNumberFormat="1" applyFont="1" applyFill="1" applyBorder="1" applyAlignment="1">
      <alignment horizontal="center"/>
    </xf>
    <xf numFmtId="37" fontId="0" fillId="0" borderId="0" xfId="0" applyNumberFormat="1" applyFill="1" applyBorder="1" applyAlignment="1">
      <alignment horizontal="center" wrapText="1"/>
    </xf>
    <xf numFmtId="0" fontId="0" fillId="0" borderId="0" xfId="0" applyFill="1" applyBorder="1" applyAlignment="1">
      <alignment horizontal="center" wrapText="1"/>
    </xf>
    <xf numFmtId="167" fontId="10" fillId="0" borderId="0" xfId="0" applyNumberFormat="1" applyFont="1" applyFill="1" applyBorder="1" applyAlignment="1" applyProtection="1">
      <alignment horizontal="left"/>
      <protection hidden="1"/>
    </xf>
    <xf numFmtId="0" fontId="8" fillId="23" borderId="17" xfId="0" applyFont="1" applyFill="1" applyBorder="1" applyAlignment="1"/>
    <xf numFmtId="167" fontId="5" fillId="0" borderId="0" xfId="33" applyFont="1" applyFill="1" applyBorder="1">
      <alignment horizontal="right" vertical="top"/>
    </xf>
    <xf numFmtId="37" fontId="1" fillId="0" borderId="0" xfId="43" applyNumberFormat="1" applyFont="1" applyFill="1" applyBorder="1" applyAlignment="1">
      <protection locked="0"/>
    </xf>
    <xf numFmtId="37" fontId="0" fillId="0" borderId="0" xfId="0" applyNumberFormat="1" applyFont="1" applyFill="1" applyBorder="1" applyAlignment="1" applyProtection="1">
      <protection locked="0"/>
    </xf>
    <xf numFmtId="37" fontId="1" fillId="0" borderId="0" xfId="0" applyNumberFormat="1" applyFont="1" applyFill="1" applyBorder="1" applyAlignment="1" applyProtection="1">
      <protection locked="0"/>
    </xf>
    <xf numFmtId="39" fontId="1" fillId="0" borderId="0" xfId="0" applyNumberFormat="1" applyFont="1" applyFill="1" applyBorder="1" applyAlignment="1" applyProtection="1">
      <protection locked="0"/>
    </xf>
    <xf numFmtId="167" fontId="5" fillId="0" borderId="0" xfId="33" applyFill="1" applyBorder="1">
      <alignment horizontal="right" vertical="top"/>
    </xf>
    <xf numFmtId="0" fontId="6" fillId="0" borderId="0" xfId="0" applyFont="1" applyFill="1" applyBorder="1" applyAlignment="1"/>
    <xf numFmtId="37" fontId="6" fillId="0" borderId="0" xfId="0" applyNumberFormat="1" applyFont="1" applyFill="1" applyBorder="1" applyAlignment="1"/>
    <xf numFmtId="39" fontId="1" fillId="0" borderId="0" xfId="43" applyNumberFormat="1" applyFont="1" applyFill="1" applyBorder="1" applyAlignment="1">
      <protection locked="0"/>
    </xf>
    <xf numFmtId="37" fontId="0" fillId="0" borderId="0" xfId="0" applyNumberFormat="1" applyFill="1" applyBorder="1" applyAlignment="1"/>
    <xf numFmtId="39" fontId="0" fillId="0" borderId="0" xfId="0" applyNumberFormat="1" applyFill="1" applyBorder="1" applyAlignment="1"/>
    <xf numFmtId="0" fontId="4" fillId="23" borderId="0" xfId="0" applyFont="1" applyFill="1" applyBorder="1" applyAlignment="1">
      <alignment horizontal="left"/>
    </xf>
    <xf numFmtId="0" fontId="6" fillId="0" borderId="0" xfId="0" applyFont="1" applyFill="1" applyBorder="1" applyAlignment="1">
      <alignment vertical="top"/>
    </xf>
    <xf numFmtId="37" fontId="0" fillId="0" borderId="0" xfId="0" applyNumberFormat="1" applyFill="1" applyBorder="1" applyAlignment="1">
      <alignment horizontal="right"/>
    </xf>
    <xf numFmtId="39" fontId="0" fillId="0" borderId="0" xfId="0" applyNumberFormat="1" applyFill="1" applyBorder="1" applyAlignment="1">
      <alignment horizontal="right"/>
    </xf>
    <xf numFmtId="0" fontId="6" fillId="23" borderId="0" xfId="0" applyFont="1" applyFill="1" applyBorder="1" applyAlignment="1">
      <alignment vertical="top"/>
    </xf>
    <xf numFmtId="37" fontId="0" fillId="0" borderId="0" xfId="0" applyNumberFormat="1" applyFill="1" applyBorder="1" applyAlignment="1" applyProtection="1">
      <protection locked="0"/>
    </xf>
    <xf numFmtId="39" fontId="0" fillId="0" borderId="0" xfId="0" applyNumberFormat="1" applyFill="1" applyBorder="1" applyAlignment="1" applyProtection="1">
      <protection locked="0"/>
    </xf>
    <xf numFmtId="0" fontId="1" fillId="0" borderId="0" xfId="0" applyFont="1" applyFill="1" applyBorder="1" applyAlignment="1"/>
    <xf numFmtId="0" fontId="4" fillId="23" borderId="0" xfId="0" applyFont="1" applyFill="1" applyAlignment="1">
      <alignment horizontal="right"/>
    </xf>
    <xf numFmtId="0" fontId="8" fillId="23" borderId="18" xfId="0" applyFont="1" applyFill="1" applyBorder="1" applyAlignment="1"/>
    <xf numFmtId="0" fontId="0" fillId="0" borderId="0" xfId="0" applyFont="1" applyFill="1" applyBorder="1" applyAlignment="1"/>
    <xf numFmtId="37" fontId="0" fillId="0" borderId="0" xfId="0" applyNumberFormat="1" applyFont="1" applyFill="1" applyBorder="1" applyAlignment="1"/>
    <xf numFmtId="0" fontId="0" fillId="23" borderId="0" xfId="0" applyFont="1" applyFill="1" applyAlignment="1"/>
    <xf numFmtId="37" fontId="0" fillId="23" borderId="0" xfId="0" applyNumberFormat="1" applyFont="1" applyFill="1" applyAlignment="1"/>
    <xf numFmtId="168" fontId="8" fillId="23" borderId="0" xfId="0" applyNumberFormat="1" applyFont="1" applyFill="1" applyProtection="1">
      <protection hidden="1"/>
    </xf>
    <xf numFmtId="0" fontId="0" fillId="0" borderId="0" xfId="0" applyFont="1" applyFill="1" applyAlignment="1"/>
    <xf numFmtId="37" fontId="0" fillId="0" borderId="0" xfId="0" applyNumberFormat="1" applyFont="1" applyFill="1" applyAlignment="1"/>
    <xf numFmtId="0" fontId="1" fillId="0" borderId="0" xfId="0" applyFont="1" applyFill="1" applyAlignment="1"/>
    <xf numFmtId="0" fontId="18" fillId="23" borderId="0" xfId="0" applyFont="1" applyFill="1" applyAlignment="1"/>
    <xf numFmtId="0" fontId="18" fillId="23" borderId="0" xfId="0" applyFont="1" applyFill="1"/>
    <xf numFmtId="0" fontId="10" fillId="23" borderId="0" xfId="0" applyFont="1" applyFill="1" applyAlignment="1">
      <alignment wrapText="1"/>
    </xf>
    <xf numFmtId="37" fontId="8" fillId="0" borderId="0" xfId="43" applyNumberFormat="1" applyFont="1" applyFill="1" applyBorder="1" applyAlignment="1">
      <protection locked="0"/>
    </xf>
    <xf numFmtId="39" fontId="8" fillId="0" borderId="0" xfId="43" applyNumberFormat="1" applyFont="1" applyFill="1" applyBorder="1" applyAlignment="1">
      <protection locked="0"/>
    </xf>
    <xf numFmtId="0" fontId="0" fillId="23" borderId="0" xfId="0" applyFont="1" applyFill="1" applyBorder="1" applyAlignment="1"/>
    <xf numFmtId="0" fontId="0" fillId="24" borderId="3" xfId="0" applyFill="1" applyBorder="1" applyProtection="1">
      <protection locked="0" hidden="1"/>
    </xf>
    <xf numFmtId="0" fontId="0" fillId="24" borderId="3" xfId="0" applyFill="1" applyBorder="1" applyProtection="1">
      <protection locked="0"/>
    </xf>
    <xf numFmtId="0" fontId="13" fillId="23" borderId="3" xfId="0" applyFont="1" applyFill="1" applyBorder="1" applyProtection="1">
      <protection hidden="1"/>
    </xf>
    <xf numFmtId="0" fontId="8" fillId="0" borderId="0" xfId="0" applyFont="1" applyFill="1"/>
    <xf numFmtId="167" fontId="2" fillId="0" borderId="0" xfId="0" applyNumberFormat="1" applyFont="1" applyFill="1"/>
    <xf numFmtId="0" fontId="2" fillId="0" borderId="0" xfId="0" applyFont="1" applyFill="1"/>
    <xf numFmtId="37" fontId="8" fillId="0" borderId="0" xfId="0" applyNumberFormat="1" applyFont="1" applyFill="1"/>
    <xf numFmtId="3" fontId="8" fillId="0" borderId="0" xfId="0" applyNumberFormat="1" applyFont="1" applyFill="1"/>
    <xf numFmtId="2" fontId="8" fillId="0" borderId="0" xfId="0" applyNumberFormat="1" applyFont="1" applyFill="1"/>
    <xf numFmtId="169" fontId="0" fillId="23" borderId="11" xfId="0" applyNumberFormat="1" applyFill="1" applyBorder="1" applyAlignment="1" applyProtection="1">
      <alignment horizontal="center"/>
      <protection hidden="1"/>
    </xf>
    <xf numFmtId="0" fontId="0" fillId="23" borderId="13" xfId="0" quotePrefix="1" applyNumberFormat="1" applyFill="1" applyBorder="1" applyAlignment="1" applyProtection="1">
      <alignment horizontal="left"/>
      <protection hidden="1"/>
    </xf>
    <xf numFmtId="0" fontId="0" fillId="31" borderId="3" xfId="0" applyFill="1" applyBorder="1"/>
    <xf numFmtId="37" fontId="16" fillId="23" borderId="0" xfId="0" applyNumberFormat="1" applyFont="1" applyFill="1" applyBorder="1" applyAlignment="1">
      <alignment horizontal="left"/>
    </xf>
    <xf numFmtId="0" fontId="19" fillId="23" borderId="0" xfId="0" applyFont="1" applyFill="1" applyBorder="1" applyAlignment="1">
      <alignment horizontal="centerContinuous"/>
    </xf>
    <xf numFmtId="0" fontId="0" fillId="23" borderId="0" xfId="0" applyFill="1" applyAlignment="1">
      <alignment horizontal="centerContinuous"/>
    </xf>
    <xf numFmtId="0" fontId="0" fillId="23" borderId="19" xfId="0" applyFill="1" applyBorder="1" applyAlignment="1">
      <alignment horizontal="centerContinuous"/>
    </xf>
    <xf numFmtId="0" fontId="0" fillId="23" borderId="20" xfId="0" applyFill="1" applyBorder="1" applyAlignment="1">
      <alignment horizontal="centerContinuous"/>
    </xf>
    <xf numFmtId="0" fontId="0" fillId="23" borderId="21" xfId="0" applyFill="1" applyBorder="1" applyAlignment="1">
      <alignment horizontal="centerContinuous"/>
    </xf>
    <xf numFmtId="0" fontId="20" fillId="23" borderId="0" xfId="0" applyFont="1" applyFill="1" applyAlignment="1">
      <alignment horizontal="centerContinuous"/>
    </xf>
    <xf numFmtId="0" fontId="3" fillId="23" borderId="0" xfId="0" applyFont="1" applyFill="1"/>
    <xf numFmtId="15" fontId="3" fillId="23" borderId="0" xfId="0" applyNumberFormat="1" applyFont="1" applyFill="1" applyBorder="1"/>
    <xf numFmtId="0" fontId="21" fillId="23" borderId="0" xfId="0" applyFont="1" applyFill="1"/>
    <xf numFmtId="0" fontId="0" fillId="23" borderId="0" xfId="0" applyFill="1" applyBorder="1" applyProtection="1">
      <protection locked="0"/>
    </xf>
    <xf numFmtId="37" fontId="2" fillId="0" borderId="0" xfId="0" applyNumberFormat="1" applyFont="1" applyFill="1"/>
    <xf numFmtId="0" fontId="2" fillId="23" borderId="0" xfId="0" applyFont="1" applyFill="1" applyAlignment="1"/>
    <xf numFmtId="0" fontId="0" fillId="23" borderId="11" xfId="0" applyNumberFormat="1" applyFill="1" applyBorder="1" applyAlignment="1" applyProtection="1">
      <alignment horizontal="center"/>
    </xf>
    <xf numFmtId="0" fontId="0" fillId="0" borderId="0" xfId="0" applyFill="1" applyProtection="1"/>
    <xf numFmtId="0" fontId="8" fillId="0" borderId="22" xfId="0" applyFont="1" applyFill="1" applyBorder="1" applyAlignment="1" applyProtection="1">
      <alignment horizontal="centerContinuous"/>
      <protection locked="0"/>
    </xf>
    <xf numFmtId="0" fontId="0" fillId="0" borderId="3" xfId="0" applyFill="1" applyBorder="1" applyProtection="1">
      <protection locked="0"/>
    </xf>
    <xf numFmtId="0" fontId="0" fillId="23" borderId="0" xfId="0" applyFill="1" applyBorder="1" applyAlignment="1" applyProtection="1">
      <alignment horizontal="center"/>
    </xf>
    <xf numFmtId="171" fontId="16" fillId="23" borderId="0" xfId="31" applyNumberFormat="1" applyFont="1" applyFill="1" applyBorder="1" applyAlignment="1" applyProtection="1"/>
    <xf numFmtId="2" fontId="0" fillId="23" borderId="0" xfId="28" applyNumberFormat="1" applyFont="1" applyFill="1" applyBorder="1" applyProtection="1"/>
    <xf numFmtId="0" fontId="0" fillId="23" borderId="13" xfId="0" applyFill="1" applyBorder="1" applyAlignment="1" applyProtection="1">
      <alignment horizontal="center"/>
    </xf>
    <xf numFmtId="0" fontId="16" fillId="23" borderId="0" xfId="0" applyFont="1" applyFill="1" applyBorder="1" applyAlignment="1" applyProtection="1">
      <alignment horizontal="center"/>
    </xf>
    <xf numFmtId="2" fontId="1" fillId="23" borderId="0" xfId="28" applyNumberFormat="1" applyFont="1" applyFill="1" applyProtection="1"/>
    <xf numFmtId="0" fontId="0" fillId="23" borderId="0" xfId="0" applyFill="1" applyBorder="1" applyAlignment="1" applyProtection="1"/>
    <xf numFmtId="0" fontId="16" fillId="23" borderId="0" xfId="0" applyFont="1" applyFill="1" applyBorder="1" applyAlignment="1" applyProtection="1">
      <alignment horizontal="left"/>
    </xf>
    <xf numFmtId="0" fontId="15" fillId="23" borderId="0" xfId="0" applyFont="1" applyFill="1" applyAlignment="1" applyProtection="1">
      <alignment horizontal="left"/>
    </xf>
    <xf numFmtId="0" fontId="0" fillId="23" borderId="14" xfId="0" applyFill="1" applyBorder="1" applyAlignment="1" applyProtection="1"/>
    <xf numFmtId="0" fontId="0" fillId="23" borderId="0" xfId="0" quotePrefix="1" applyNumberFormat="1" applyFill="1" applyBorder="1" applyAlignment="1" applyProtection="1">
      <alignment horizontal="left"/>
      <protection hidden="1"/>
    </xf>
    <xf numFmtId="0" fontId="45" fillId="23" borderId="0" xfId="0" applyFont="1" applyFill="1"/>
    <xf numFmtId="0" fontId="45" fillId="23" borderId="0" xfId="0" applyFont="1" applyFill="1" applyAlignment="1">
      <alignment horizontal="left"/>
    </xf>
    <xf numFmtId="0" fontId="46" fillId="23" borderId="0" xfId="0" applyFont="1" applyFill="1"/>
    <xf numFmtId="0" fontId="45" fillId="23" borderId="0" xfId="0" applyFont="1" applyFill="1" applyBorder="1"/>
    <xf numFmtId="0" fontId="45" fillId="23" borderId="23" xfId="0" applyFont="1" applyFill="1" applyBorder="1" applyAlignment="1">
      <alignment horizontal="left"/>
    </xf>
    <xf numFmtId="0" fontId="45" fillId="23" borderId="24" xfId="0" applyFont="1" applyFill="1" applyBorder="1" applyAlignment="1">
      <alignment horizontal="left"/>
    </xf>
    <xf numFmtId="0" fontId="47" fillId="23" borderId="0" xfId="0" applyFont="1" applyFill="1" applyAlignment="1">
      <alignment horizontal="left"/>
    </xf>
    <xf numFmtId="0" fontId="45" fillId="23" borderId="24" xfId="0" applyFont="1" applyFill="1" applyBorder="1"/>
    <xf numFmtId="16" fontId="45" fillId="23" borderId="0" xfId="0" quotePrefix="1" applyNumberFormat="1" applyFont="1" applyFill="1" applyAlignment="1">
      <alignment horizontal="left"/>
    </xf>
    <xf numFmtId="0" fontId="45" fillId="23" borderId="0" xfId="0" applyFont="1" applyFill="1" applyAlignment="1">
      <alignment horizontal="left" vertical="top"/>
    </xf>
    <xf numFmtId="0" fontId="45" fillId="23" borderId="0" xfId="0" applyFont="1" applyFill="1" applyBorder="1" applyAlignment="1">
      <alignment wrapText="1"/>
    </xf>
    <xf numFmtId="0" fontId="45" fillId="23" borderId="23" xfId="0" applyFont="1" applyFill="1" applyBorder="1"/>
    <xf numFmtId="0" fontId="45" fillId="23" borderId="0" xfId="0" quotePrefix="1" applyFont="1" applyFill="1" applyAlignment="1">
      <alignment horizontal="left"/>
    </xf>
    <xf numFmtId="0" fontId="45" fillId="0" borderId="0" xfId="0" applyFont="1"/>
    <xf numFmtId="0" fontId="45" fillId="0" borderId="0" xfId="0" applyFont="1" applyFill="1"/>
    <xf numFmtId="0" fontId="45" fillId="0" borderId="0" xfId="0" applyFont="1" applyFill="1" applyAlignment="1">
      <alignment horizontal="left"/>
    </xf>
    <xf numFmtId="0" fontId="45" fillId="0" borderId="0" xfId="0" applyFont="1" applyAlignment="1">
      <alignment horizontal="left"/>
    </xf>
    <xf numFmtId="0" fontId="48" fillId="23" borderId="0" xfId="0" applyFont="1" applyFill="1"/>
    <xf numFmtId="37" fontId="9" fillId="23" borderId="0" xfId="0" applyNumberFormat="1" applyFont="1" applyFill="1" applyAlignment="1">
      <alignment horizontal="left"/>
    </xf>
    <xf numFmtId="49" fontId="49" fillId="23" borderId="0" xfId="0" applyNumberFormat="1" applyFont="1" applyFill="1"/>
    <xf numFmtId="37" fontId="49" fillId="23" borderId="0" xfId="0" applyNumberFormat="1" applyFont="1" applyFill="1"/>
    <xf numFmtId="37" fontId="50" fillId="23" borderId="0" xfId="0" applyNumberFormat="1" applyFont="1" applyFill="1" applyAlignment="1">
      <alignment horizontal="center"/>
    </xf>
    <xf numFmtId="37" fontId="49" fillId="23" borderId="0" xfId="0" applyNumberFormat="1" applyFont="1" applyFill="1" applyAlignment="1">
      <alignment horizontal="center"/>
    </xf>
    <xf numFmtId="37" fontId="50" fillId="23" borderId="0" xfId="0" applyNumberFormat="1" applyFont="1" applyFill="1" applyAlignment="1">
      <alignment horizontal="right"/>
    </xf>
    <xf numFmtId="37" fontId="49" fillId="23" borderId="0" xfId="31" applyNumberFormat="1" applyFont="1" applyFill="1"/>
    <xf numFmtId="37" fontId="49" fillId="23" borderId="0" xfId="0" applyNumberFormat="1" applyFont="1" applyFill="1" applyAlignment="1">
      <alignment horizontal="right"/>
    </xf>
    <xf numFmtId="37" fontId="51" fillId="23" borderId="0" xfId="0" applyNumberFormat="1" applyFont="1" applyFill="1"/>
    <xf numFmtId="37" fontId="49" fillId="32" borderId="3" xfId="31" applyNumberFormat="1" applyFont="1" applyFill="1" applyBorder="1" applyAlignment="1">
      <alignment horizontal="right"/>
    </xf>
    <xf numFmtId="37" fontId="51" fillId="23" borderId="0" xfId="31" applyNumberFormat="1" applyFont="1" applyFill="1"/>
    <xf numFmtId="37" fontId="49" fillId="23" borderId="3" xfId="31" applyNumberFormat="1" applyFont="1" applyFill="1" applyBorder="1" applyAlignment="1">
      <alignment horizontal="right"/>
    </xf>
    <xf numFmtId="37" fontId="49" fillId="23" borderId="0" xfId="31" applyNumberFormat="1" applyFont="1" applyFill="1" applyBorder="1"/>
    <xf numFmtId="37" fontId="49" fillId="23" borderId="3" xfId="0" applyNumberFormat="1" applyFont="1" applyFill="1" applyBorder="1" applyAlignment="1">
      <alignment horizontal="right"/>
    </xf>
    <xf numFmtId="37" fontId="49" fillId="23" borderId="0" xfId="31" applyNumberFormat="1" applyFont="1" applyFill="1" applyAlignment="1">
      <alignment horizontal="right"/>
    </xf>
    <xf numFmtId="37" fontId="51" fillId="23" borderId="0" xfId="31" applyNumberFormat="1" applyFont="1" applyFill="1" applyAlignment="1">
      <alignment horizontal="right"/>
    </xf>
    <xf numFmtId="37" fontId="49" fillId="23" borderId="0" xfId="31" applyNumberFormat="1" applyFont="1" applyFill="1" applyBorder="1" applyAlignment="1">
      <alignment horizontal="right"/>
    </xf>
    <xf numFmtId="37" fontId="49" fillId="23" borderId="0" xfId="0" applyNumberFormat="1" applyFont="1" applyFill="1" applyBorder="1"/>
    <xf numFmtId="37" fontId="51" fillId="23" borderId="0" xfId="0" applyNumberFormat="1" applyFont="1" applyFill="1" applyBorder="1"/>
    <xf numFmtId="37" fontId="51" fillId="23" borderId="0" xfId="31" applyNumberFormat="1" applyFont="1" applyFill="1" applyBorder="1"/>
    <xf numFmtId="37" fontId="52" fillId="23" borderId="0" xfId="0" applyNumberFormat="1" applyFont="1" applyFill="1" applyBorder="1"/>
    <xf numFmtId="37" fontId="52" fillId="32" borderId="3" xfId="31" applyNumberFormat="1" applyFont="1" applyFill="1" applyBorder="1" applyAlignment="1">
      <alignment horizontal="right"/>
    </xf>
    <xf numFmtId="37" fontId="52" fillId="23" borderId="0" xfId="31" applyNumberFormat="1" applyFont="1" applyFill="1" applyBorder="1" applyAlignment="1">
      <alignment horizontal="right"/>
    </xf>
    <xf numFmtId="37" fontId="51" fillId="23" borderId="0" xfId="31" applyNumberFormat="1" applyFont="1" applyFill="1" applyBorder="1" applyAlignment="1">
      <alignment horizontal="right"/>
    </xf>
    <xf numFmtId="37" fontId="52" fillId="23" borderId="3" xfId="31" applyNumberFormat="1" applyFont="1" applyFill="1" applyBorder="1" applyAlignment="1">
      <alignment horizontal="right"/>
    </xf>
    <xf numFmtId="37" fontId="49" fillId="23" borderId="0" xfId="0" applyNumberFormat="1" applyFont="1" applyFill="1" applyBorder="1" applyAlignment="1">
      <alignment horizontal="right"/>
    </xf>
    <xf numFmtId="37" fontId="49" fillId="23" borderId="0" xfId="31" applyNumberFormat="1" applyFont="1" applyFill="1" applyBorder="1" applyAlignment="1">
      <alignment horizontal="left" indent="2"/>
    </xf>
    <xf numFmtId="37" fontId="51" fillId="23" borderId="0" xfId="31" applyNumberFormat="1" applyFont="1" applyFill="1" applyBorder="1" applyAlignment="1">
      <alignment horizontal="left" indent="2"/>
    </xf>
    <xf numFmtId="37" fontId="52" fillId="23" borderId="0" xfId="31" applyNumberFormat="1" applyFont="1" applyFill="1" applyBorder="1"/>
    <xf numFmtId="37" fontId="49" fillId="0" borderId="3" xfId="31" applyNumberFormat="1" applyFont="1" applyFill="1" applyBorder="1" applyAlignment="1" applyProtection="1">
      <alignment horizontal="right"/>
      <protection locked="0"/>
    </xf>
    <xf numFmtId="49" fontId="49" fillId="0" borderId="0" xfId="0" applyNumberFormat="1" applyFont="1"/>
    <xf numFmtId="37" fontId="49" fillId="0" borderId="0" xfId="0" applyNumberFormat="1" applyFont="1"/>
    <xf numFmtId="37" fontId="49" fillId="0" borderId="0" xfId="31" applyNumberFormat="1" applyFont="1"/>
    <xf numFmtId="37" fontId="49" fillId="0" borderId="0" xfId="0" applyNumberFormat="1" applyFont="1" applyAlignment="1">
      <alignment horizontal="right"/>
    </xf>
    <xf numFmtId="37" fontId="52" fillId="23" borderId="0" xfId="0" applyNumberFormat="1" applyFont="1" applyFill="1"/>
    <xf numFmtId="171" fontId="9" fillId="23" borderId="0" xfId="31" applyNumberFormat="1" applyFont="1" applyFill="1" applyAlignment="1" applyProtection="1"/>
    <xf numFmtId="171" fontId="9" fillId="23" borderId="0" xfId="31" applyNumberFormat="1" applyFont="1" applyFill="1" applyBorder="1" applyAlignment="1" applyProtection="1"/>
    <xf numFmtId="0" fontId="49" fillId="23" borderId="0" xfId="0" applyFont="1" applyFill="1"/>
    <xf numFmtId="165" fontId="53" fillId="0" borderId="25" xfId="28" applyNumberFormat="1" applyFont="1" applyFill="1" applyBorder="1" applyAlignment="1" applyProtection="1">
      <alignment horizontal="right" vertical="top" wrapText="1"/>
      <protection locked="0"/>
    </xf>
    <xf numFmtId="165" fontId="53" fillId="23" borderId="3" xfId="28" applyNumberFormat="1" applyFont="1" applyFill="1" applyBorder="1" applyAlignment="1">
      <alignment horizontal="right" vertical="top" wrapText="1"/>
    </xf>
    <xf numFmtId="165" fontId="53" fillId="23" borderId="0" xfId="28" applyNumberFormat="1" applyFont="1" applyFill="1" applyBorder="1" applyAlignment="1">
      <alignment horizontal="center" wrapText="1"/>
    </xf>
    <xf numFmtId="165" fontId="53" fillId="23" borderId="3" xfId="28" applyNumberFormat="1" applyFont="1" applyFill="1" applyBorder="1" applyAlignment="1">
      <alignment horizontal="center" wrapText="1"/>
    </xf>
    <xf numFmtId="165" fontId="53" fillId="23" borderId="0" xfId="28" applyNumberFormat="1" applyFont="1" applyFill="1" applyBorder="1" applyAlignment="1">
      <alignment horizontal="right" vertical="top" wrapText="1"/>
    </xf>
    <xf numFmtId="165" fontId="53" fillId="23" borderId="26" xfId="28" applyNumberFormat="1" applyFont="1" applyFill="1" applyBorder="1" applyAlignment="1" applyProtection="1">
      <alignment horizontal="right" vertical="top" wrapText="1"/>
    </xf>
    <xf numFmtId="165" fontId="53" fillId="23" borderId="3" xfId="28" applyNumberFormat="1" applyFont="1" applyFill="1" applyBorder="1" applyAlignment="1" applyProtection="1">
      <alignment horizontal="right" vertical="top" wrapText="1"/>
    </xf>
    <xf numFmtId="165" fontId="53" fillId="0" borderId="3" xfId="28" applyNumberFormat="1" applyFont="1" applyFill="1" applyBorder="1" applyAlignment="1" applyProtection="1">
      <alignment horizontal="right" vertical="top" wrapText="1"/>
      <protection locked="0"/>
    </xf>
    <xf numFmtId="165" fontId="53" fillId="23" borderId="27" xfId="28" applyNumberFormat="1" applyFont="1" applyFill="1" applyBorder="1" applyAlignment="1" applyProtection="1">
      <alignment horizontal="right" vertical="top" wrapText="1"/>
    </xf>
    <xf numFmtId="165" fontId="53" fillId="23" borderId="11" xfId="28" applyNumberFormat="1" applyFont="1" applyFill="1" applyBorder="1" applyAlignment="1" applyProtection="1">
      <alignment horizontal="right" vertical="top" wrapText="1"/>
    </xf>
    <xf numFmtId="171" fontId="3" fillId="23" borderId="0" xfId="31" applyNumberFormat="1" applyFont="1" applyFill="1" applyAlignment="1" applyProtection="1"/>
    <xf numFmtId="165" fontId="40" fillId="32" borderId="25" xfId="29" applyNumberFormat="1" applyFont="1" applyFill="1" applyBorder="1" applyAlignment="1" applyProtection="1">
      <alignment horizontal="center" wrapText="1"/>
    </xf>
    <xf numFmtId="165" fontId="40" fillId="23" borderId="25" xfId="29" applyNumberFormat="1" applyFont="1" applyFill="1" applyBorder="1" applyAlignment="1" applyProtection="1">
      <alignment horizontal="right" vertical="top" wrapText="1"/>
    </xf>
    <xf numFmtId="165" fontId="40" fillId="23" borderId="25" xfId="29" applyNumberFormat="1" applyFont="1" applyFill="1" applyBorder="1" applyAlignment="1" applyProtection="1">
      <alignment horizontal="center" wrapText="1"/>
    </xf>
    <xf numFmtId="43" fontId="49" fillId="23" borderId="0" xfId="31" applyNumberFormat="1" applyFont="1" applyFill="1" applyAlignment="1" applyProtection="1">
      <alignment horizontal="left"/>
    </xf>
    <xf numFmtId="171" fontId="49" fillId="23" borderId="3" xfId="31" applyNumberFormat="1" applyFont="1" applyFill="1" applyBorder="1" applyAlignment="1" applyProtection="1">
      <alignment horizontal="center" vertical="center"/>
    </xf>
    <xf numFmtId="171" fontId="49" fillId="23" borderId="3" xfId="31" applyNumberFormat="1" applyFont="1" applyFill="1" applyBorder="1" applyAlignment="1" applyProtection="1">
      <alignment horizontal="center" wrapText="1"/>
    </xf>
    <xf numFmtId="171" fontId="49" fillId="23" borderId="0" xfId="31" applyNumberFormat="1" applyFont="1" applyFill="1" applyBorder="1" applyAlignment="1" applyProtection="1">
      <alignment horizontal="center" wrapText="1"/>
    </xf>
    <xf numFmtId="0" fontId="51" fillId="30" borderId="3" xfId="0" applyFont="1" applyFill="1" applyBorder="1" applyAlignment="1" applyProtection="1">
      <alignment horizontal="center"/>
    </xf>
    <xf numFmtId="0" fontId="53" fillId="23" borderId="3" xfId="0" applyFont="1" applyFill="1" applyBorder="1" applyAlignment="1">
      <alignment horizontal="left" vertical="top" wrapText="1"/>
    </xf>
    <xf numFmtId="171" fontId="49" fillId="23" borderId="0" xfId="31" applyNumberFormat="1" applyFont="1" applyFill="1" applyAlignment="1" applyProtection="1">
      <alignment horizontal="left"/>
    </xf>
    <xf numFmtId="0" fontId="53" fillId="0" borderId="3" xfId="0" applyFont="1" applyFill="1" applyBorder="1" applyAlignment="1" applyProtection="1">
      <alignment horizontal="left" vertical="top" wrapText="1"/>
      <protection locked="0"/>
    </xf>
    <xf numFmtId="165" fontId="53" fillId="0" borderId="3" xfId="28" applyNumberFormat="1" applyFont="1" applyFill="1" applyBorder="1" applyAlignment="1" applyProtection="1">
      <alignment horizontal="center" wrapText="1"/>
      <protection locked="0"/>
    </xf>
    <xf numFmtId="0" fontId="54" fillId="23" borderId="3" xfId="0" applyFont="1" applyFill="1" applyBorder="1" applyAlignment="1">
      <alignment horizontal="left" vertical="top" wrapText="1"/>
    </xf>
    <xf numFmtId="0" fontId="53" fillId="23" borderId="3" xfId="0" applyFont="1" applyFill="1" applyBorder="1" applyAlignment="1">
      <alignment horizontal="center" wrapText="1"/>
    </xf>
    <xf numFmtId="171" fontId="49" fillId="23" borderId="0" xfId="31" applyNumberFormat="1" applyFont="1" applyFill="1" applyProtection="1"/>
    <xf numFmtId="43" fontId="49" fillId="0" borderId="0" xfId="31" applyNumberFormat="1" applyFont="1" applyFill="1" applyAlignment="1" applyProtection="1">
      <alignment horizontal="left"/>
    </xf>
    <xf numFmtId="171" fontId="49" fillId="0" borderId="0" xfId="31" applyNumberFormat="1" applyFont="1" applyFill="1" applyProtection="1"/>
    <xf numFmtId="43" fontId="49" fillId="23" borderId="3" xfId="31" applyNumberFormat="1" applyFont="1" applyFill="1" applyBorder="1" applyAlignment="1" applyProtection="1">
      <alignment horizontal="left"/>
    </xf>
    <xf numFmtId="0" fontId="53" fillId="23" borderId="3" xfId="0" quotePrefix="1" applyFont="1" applyFill="1" applyBorder="1" applyAlignment="1">
      <alignment horizontal="left" vertical="top" wrapText="1"/>
    </xf>
    <xf numFmtId="165" fontId="53" fillId="32" borderId="25" xfId="28" applyNumberFormat="1" applyFont="1" applyFill="1" applyBorder="1" applyAlignment="1" applyProtection="1">
      <alignment horizontal="right" vertical="top" wrapText="1"/>
    </xf>
    <xf numFmtId="165" fontId="53" fillId="32" borderId="25" xfId="28" applyNumberFormat="1" applyFont="1" applyFill="1" applyBorder="1" applyAlignment="1" applyProtection="1">
      <alignment horizontal="center" wrapText="1"/>
    </xf>
    <xf numFmtId="165" fontId="53" fillId="23" borderId="28" xfId="28" applyNumberFormat="1" applyFont="1" applyFill="1" applyBorder="1" applyAlignment="1" applyProtection="1">
      <alignment horizontal="center" wrapText="1"/>
    </xf>
    <xf numFmtId="165" fontId="53" fillId="23" borderId="25" xfId="28" applyNumberFormat="1" applyFont="1" applyFill="1" applyBorder="1" applyAlignment="1" applyProtection="1">
      <alignment horizontal="right" vertical="top" wrapText="1"/>
    </xf>
    <xf numFmtId="0" fontId="0" fillId="0" borderId="0" xfId="0" applyProtection="1"/>
    <xf numFmtId="0" fontId="16" fillId="23" borderId="0" xfId="0" applyFont="1" applyFill="1" applyBorder="1" applyAlignment="1" applyProtection="1">
      <alignment horizontal="left" vertical="top" wrapText="1"/>
    </xf>
    <xf numFmtId="0" fontId="54" fillId="23" borderId="11" xfId="0" applyFont="1" applyFill="1" applyBorder="1" applyAlignment="1" applyProtection="1">
      <alignment horizontal="left" vertical="top" wrapText="1"/>
    </xf>
    <xf numFmtId="0" fontId="54" fillId="23" borderId="21" xfId="0" applyFont="1" applyFill="1" applyBorder="1" applyAlignment="1" applyProtection="1">
      <alignment horizontal="center" wrapText="1"/>
    </xf>
    <xf numFmtId="0" fontId="54" fillId="23" borderId="11" xfId="0" applyFont="1" applyFill="1" applyBorder="1" applyAlignment="1" applyProtection="1">
      <alignment horizontal="center" wrapText="1"/>
    </xf>
    <xf numFmtId="0" fontId="39" fillId="23" borderId="11" xfId="51" applyFont="1" applyFill="1" applyBorder="1" applyAlignment="1" applyProtection="1">
      <alignment horizontal="center" wrapText="1"/>
    </xf>
    <xf numFmtId="0" fontId="49" fillId="23" borderId="0" xfId="0" applyFont="1" applyFill="1" applyProtection="1"/>
    <xf numFmtId="0" fontId="54" fillId="23" borderId="29" xfId="0" applyFont="1" applyFill="1" applyBorder="1" applyAlignment="1" applyProtection="1">
      <alignment horizontal="left" vertical="top" wrapText="1"/>
    </xf>
    <xf numFmtId="0" fontId="54" fillId="23" borderId="28" xfId="0" applyFont="1" applyFill="1" applyBorder="1" applyAlignment="1" applyProtection="1">
      <alignment horizontal="center" wrapText="1"/>
    </xf>
    <xf numFmtId="0" fontId="53" fillId="23" borderId="28" xfId="0" applyFont="1" applyFill="1" applyBorder="1" applyAlignment="1" applyProtection="1">
      <alignment horizontal="center" wrapText="1"/>
    </xf>
    <xf numFmtId="0" fontId="40" fillId="23" borderId="28" xfId="51" applyFont="1" applyFill="1" applyBorder="1" applyAlignment="1" applyProtection="1">
      <alignment horizontal="center" wrapText="1"/>
    </xf>
    <xf numFmtId="0" fontId="40" fillId="23" borderId="30" xfId="51" applyFont="1" applyFill="1" applyBorder="1" applyAlignment="1" applyProtection="1">
      <alignment horizontal="left" vertical="top" wrapText="1"/>
    </xf>
    <xf numFmtId="0" fontId="15" fillId="0" borderId="0" xfId="0" applyFont="1" applyProtection="1"/>
    <xf numFmtId="0" fontId="39" fillId="23" borderId="30" xfId="51" applyFont="1" applyFill="1" applyBorder="1" applyAlignment="1" applyProtection="1">
      <alignment horizontal="left" vertical="top" wrapText="1"/>
    </xf>
    <xf numFmtId="0" fontId="54" fillId="23" borderId="30" xfId="0" applyFont="1" applyFill="1" applyBorder="1" applyAlignment="1" applyProtection="1">
      <alignment horizontal="left" vertical="top" wrapText="1"/>
    </xf>
    <xf numFmtId="0" fontId="54" fillId="23" borderId="0" xfId="0" applyFont="1" applyFill="1" applyBorder="1" applyAlignment="1" applyProtection="1">
      <alignment horizontal="left" vertical="top" wrapText="1"/>
    </xf>
    <xf numFmtId="165" fontId="53" fillId="23" borderId="0" xfId="28" applyNumberFormat="1" applyFont="1" applyFill="1" applyBorder="1" applyAlignment="1" applyProtection="1">
      <alignment horizontal="center" wrapText="1"/>
    </xf>
    <xf numFmtId="0" fontId="54" fillId="23" borderId="31" xfId="0" applyFont="1" applyFill="1" applyBorder="1" applyAlignment="1" applyProtection="1">
      <alignment horizontal="left" vertical="top" wrapText="1"/>
    </xf>
    <xf numFmtId="0" fontId="53" fillId="23" borderId="32" xfId="0" applyFont="1" applyFill="1" applyBorder="1" applyAlignment="1" applyProtection="1">
      <alignment horizontal="center" wrapText="1"/>
    </xf>
    <xf numFmtId="0" fontId="53" fillId="23" borderId="29" xfId="0" applyFont="1" applyFill="1" applyBorder="1" applyAlignment="1" applyProtection="1">
      <alignment horizontal="center" wrapText="1"/>
    </xf>
    <xf numFmtId="0" fontId="53" fillId="23" borderId="0" xfId="0" applyFont="1" applyFill="1" applyBorder="1" applyAlignment="1" applyProtection="1">
      <alignment horizontal="center" wrapText="1"/>
    </xf>
    <xf numFmtId="0" fontId="53" fillId="23" borderId="26" xfId="0" applyFont="1" applyFill="1" applyBorder="1" applyAlignment="1" applyProtection="1">
      <alignment horizontal="center" wrapText="1"/>
    </xf>
    <xf numFmtId="165" fontId="53" fillId="23" borderId="0" xfId="28" applyNumberFormat="1" applyFont="1" applyFill="1" applyBorder="1" applyAlignment="1" applyProtection="1">
      <alignment horizontal="right" vertical="top" wrapText="1"/>
    </xf>
    <xf numFmtId="0" fontId="53" fillId="23" borderId="30" xfId="0" applyFont="1" applyFill="1" applyBorder="1" applyAlignment="1" applyProtection="1">
      <alignment horizontal="center" wrapText="1"/>
    </xf>
    <xf numFmtId="0" fontId="54" fillId="23" borderId="33" xfId="0" applyFont="1" applyFill="1" applyBorder="1" applyAlignment="1" applyProtection="1">
      <alignment horizontal="center" wrapText="1"/>
    </xf>
    <xf numFmtId="0" fontId="54" fillId="23" borderId="34" xfId="0" applyFont="1" applyFill="1" applyBorder="1" applyAlignment="1" applyProtection="1">
      <alignment horizontal="center" wrapText="1"/>
    </xf>
    <xf numFmtId="0" fontId="54" fillId="23" borderId="34" xfId="0" applyFont="1" applyFill="1" applyBorder="1" applyAlignment="1" applyProtection="1">
      <alignment horizontal="center" vertical="top" wrapText="1"/>
    </xf>
    <xf numFmtId="0" fontId="54" fillId="23" borderId="35" xfId="0" applyFont="1" applyFill="1" applyBorder="1" applyAlignment="1" applyProtection="1">
      <alignment horizontal="left" vertical="top" wrapText="1"/>
    </xf>
    <xf numFmtId="0" fontId="54" fillId="23" borderId="36" xfId="0" applyFont="1" applyFill="1" applyBorder="1" applyAlignment="1" applyProtection="1">
      <alignment horizontal="left" vertical="top" wrapText="1"/>
    </xf>
    <xf numFmtId="0" fontId="49" fillId="0" borderId="0" xfId="0" applyFont="1" applyFill="1" applyProtection="1"/>
    <xf numFmtId="165" fontId="53" fillId="0" borderId="26" xfId="28" applyNumberFormat="1" applyFont="1" applyFill="1" applyBorder="1" applyAlignment="1" applyProtection="1">
      <alignment horizontal="right" vertical="top" wrapText="1"/>
      <protection locked="0"/>
    </xf>
    <xf numFmtId="0" fontId="9" fillId="23" borderId="0" xfId="0" applyFont="1" applyFill="1" applyAlignment="1" applyProtection="1"/>
    <xf numFmtId="0" fontId="9" fillId="23" borderId="0" xfId="0" applyFont="1" applyFill="1" applyBorder="1" applyAlignment="1" applyProtection="1">
      <alignment horizontal="left"/>
    </xf>
    <xf numFmtId="0" fontId="49" fillId="23" borderId="0" xfId="0" applyFont="1" applyFill="1" applyAlignment="1" applyProtection="1">
      <alignment horizontal="left"/>
    </xf>
    <xf numFmtId="0" fontId="49" fillId="23" borderId="3" xfId="0" applyFont="1" applyFill="1" applyBorder="1" applyAlignment="1" applyProtection="1">
      <alignment horizontal="center" vertical="center"/>
    </xf>
    <xf numFmtId="171" fontId="49" fillId="23" borderId="37" xfId="31" applyNumberFormat="1" applyFont="1" applyFill="1" applyBorder="1" applyAlignment="1" applyProtection="1">
      <alignment horizontal="center" wrapText="1"/>
    </xf>
    <xf numFmtId="0" fontId="49" fillId="23" borderId="16" xfId="0" applyFont="1" applyFill="1" applyBorder="1" applyAlignment="1" applyProtection="1">
      <alignment horizontal="center" wrapText="1"/>
    </xf>
    <xf numFmtId="0" fontId="49" fillId="23" borderId="3" xfId="0" applyFont="1" applyFill="1" applyBorder="1" applyAlignment="1" applyProtection="1">
      <alignment horizontal="center" wrapText="1"/>
    </xf>
    <xf numFmtId="0" fontId="49" fillId="23" borderId="0" xfId="0" applyFont="1" applyFill="1" applyBorder="1" applyAlignment="1" applyProtection="1">
      <alignment horizontal="center" wrapText="1"/>
    </xf>
    <xf numFmtId="0" fontId="51" fillId="30" borderId="38" xfId="0" applyFont="1" applyFill="1" applyBorder="1" applyAlignment="1" applyProtection="1">
      <alignment horizontal="center"/>
    </xf>
    <xf numFmtId="0" fontId="48" fillId="23" borderId="3" xfId="0" applyFont="1" applyFill="1" applyBorder="1" applyAlignment="1" applyProtection="1">
      <alignment horizontal="center" vertical="center"/>
    </xf>
    <xf numFmtId="0" fontId="51" fillId="23" borderId="3" xfId="0" applyFont="1" applyFill="1" applyBorder="1" applyAlignment="1" applyProtection="1">
      <alignment horizontal="center"/>
    </xf>
    <xf numFmtId="49" fontId="49" fillId="23" borderId="0" xfId="0" applyNumberFormat="1" applyFont="1" applyFill="1" applyAlignment="1" applyProtection="1"/>
    <xf numFmtId="0" fontId="52" fillId="23" borderId="3" xfId="0" applyFont="1" applyFill="1" applyBorder="1" applyAlignment="1" applyProtection="1">
      <alignment horizontal="left" wrapText="1"/>
    </xf>
    <xf numFmtId="37" fontId="49" fillId="23" borderId="27" xfId="0" applyNumberFormat="1" applyFont="1" applyFill="1" applyBorder="1" applyAlignment="1" applyProtection="1">
      <alignment horizontal="right"/>
    </xf>
    <xf numFmtId="0" fontId="49" fillId="0" borderId="27" xfId="0" applyFont="1" applyFill="1" applyBorder="1" applyAlignment="1" applyProtection="1">
      <alignment wrapText="1"/>
      <protection locked="0"/>
    </xf>
    <xf numFmtId="37" fontId="49" fillId="0" borderId="27" xfId="0" applyNumberFormat="1" applyFont="1" applyFill="1" applyBorder="1" applyAlignment="1" applyProtection="1">
      <alignment horizontal="right"/>
      <protection locked="0"/>
    </xf>
    <xf numFmtId="165" fontId="49" fillId="23" borderId="27" xfId="28" applyNumberFormat="1" applyFont="1" applyFill="1" applyBorder="1" applyAlignment="1" applyProtection="1">
      <alignment horizontal="right"/>
    </xf>
    <xf numFmtId="0" fontId="52" fillId="23" borderId="27" xfId="0" applyFont="1" applyFill="1" applyBorder="1" applyAlignment="1" applyProtection="1">
      <alignment wrapText="1"/>
    </xf>
    <xf numFmtId="37" fontId="52" fillId="23" borderId="27" xfId="0" applyNumberFormat="1" applyFont="1" applyFill="1" applyBorder="1" applyAlignment="1" applyProtection="1">
      <alignment horizontal="right"/>
    </xf>
    <xf numFmtId="0" fontId="52" fillId="23" borderId="3" xfId="0" applyFont="1" applyFill="1" applyBorder="1" applyAlignment="1" applyProtection="1">
      <alignment wrapText="1"/>
    </xf>
    <xf numFmtId="37" fontId="49" fillId="23" borderId="3" xfId="0" applyNumberFormat="1" applyFont="1" applyFill="1" applyBorder="1" applyAlignment="1" applyProtection="1">
      <alignment horizontal="right"/>
    </xf>
    <xf numFmtId="0" fontId="49" fillId="0" borderId="3" xfId="0" applyFont="1" applyFill="1" applyBorder="1" applyAlignment="1" applyProtection="1">
      <alignment wrapText="1"/>
      <protection locked="0"/>
    </xf>
    <xf numFmtId="0" fontId="49" fillId="23" borderId="0" xfId="0" quotePrefix="1" applyFont="1" applyFill="1" applyAlignment="1" applyProtection="1">
      <alignment horizontal="left"/>
    </xf>
    <xf numFmtId="0" fontId="49" fillId="0" borderId="39" xfId="0" applyFont="1" applyFill="1" applyBorder="1" applyAlignment="1" applyProtection="1">
      <alignment horizontal="left" wrapText="1"/>
      <protection locked="0"/>
    </xf>
    <xf numFmtId="0" fontId="49" fillId="23" borderId="27" xfId="0" applyFont="1" applyFill="1" applyBorder="1" applyAlignment="1" applyProtection="1">
      <alignment wrapText="1"/>
    </xf>
    <xf numFmtId="0" fontId="49" fillId="0" borderId="3" xfId="0" applyFont="1" applyFill="1" applyBorder="1" applyAlignment="1" applyProtection="1">
      <alignment horizontal="left" wrapText="1"/>
      <protection locked="0"/>
    </xf>
    <xf numFmtId="0" fontId="55" fillId="0" borderId="3" xfId="0" applyFont="1" applyFill="1" applyBorder="1" applyProtection="1">
      <protection locked="0"/>
    </xf>
    <xf numFmtId="0" fontId="49" fillId="0" borderId="3" xfId="0" applyFont="1" applyFill="1" applyBorder="1" applyProtection="1">
      <protection locked="0"/>
    </xf>
    <xf numFmtId="0" fontId="52" fillId="23" borderId="3" xfId="0" applyFont="1" applyFill="1" applyBorder="1" applyProtection="1"/>
    <xf numFmtId="0" fontId="52" fillId="23" borderId="3" xfId="0" applyFont="1" applyFill="1" applyBorder="1"/>
    <xf numFmtId="0" fontId="49" fillId="23" borderId="3" xfId="0" applyFont="1" applyFill="1" applyBorder="1"/>
    <xf numFmtId="165" fontId="49" fillId="23" borderId="3" xfId="28" applyNumberFormat="1" applyFont="1" applyFill="1" applyBorder="1" applyAlignment="1" applyProtection="1">
      <alignment horizontal="right"/>
    </xf>
    <xf numFmtId="171" fontId="9" fillId="23" borderId="0" xfId="31" applyNumberFormat="1" applyFont="1" applyFill="1" applyAlignment="1" applyProtection="1">
      <alignment horizontal="left"/>
    </xf>
    <xf numFmtId="171" fontId="52" fillId="23" borderId="0" xfId="31" applyNumberFormat="1" applyFont="1" applyFill="1" applyAlignment="1" applyProtection="1"/>
    <xf numFmtId="0" fontId="52" fillId="23" borderId="0" xfId="0" applyFont="1" applyFill="1" applyAlignment="1">
      <alignment horizontal="left" vertical="top" wrapText="1"/>
    </xf>
    <xf numFmtId="0" fontId="49" fillId="23" borderId="0" xfId="0" applyFont="1" applyFill="1" applyAlignment="1">
      <alignment horizontal="center" wrapText="1"/>
    </xf>
    <xf numFmtId="0" fontId="49" fillId="23" borderId="0" xfId="0" applyFont="1" applyFill="1" applyAlignment="1">
      <alignment horizontal="left" vertical="top" wrapText="1"/>
    </xf>
    <xf numFmtId="165" fontId="49" fillId="23" borderId="3" xfId="28" applyNumberFormat="1" applyFont="1" applyFill="1" applyBorder="1" applyAlignment="1">
      <alignment horizontal="right" vertical="top" wrapText="1"/>
    </xf>
    <xf numFmtId="3" fontId="49" fillId="23" borderId="0" xfId="0" applyNumberFormat="1" applyFont="1" applyFill="1" applyBorder="1" applyAlignment="1">
      <alignment horizontal="right" vertical="top" wrapText="1"/>
    </xf>
    <xf numFmtId="165" fontId="49" fillId="32" borderId="3" xfId="28" applyNumberFormat="1" applyFont="1" applyFill="1" applyBorder="1" applyAlignment="1">
      <alignment horizontal="right" vertical="top" wrapText="1"/>
    </xf>
    <xf numFmtId="165" fontId="49" fillId="0" borderId="3" xfId="28" applyNumberFormat="1" applyFont="1" applyFill="1" applyBorder="1" applyAlignment="1" applyProtection="1">
      <alignment horizontal="right" vertical="top" wrapText="1"/>
      <protection locked="0"/>
    </xf>
    <xf numFmtId="165" fontId="49" fillId="23" borderId="40" xfId="28" applyNumberFormat="1" applyFont="1" applyFill="1" applyBorder="1" applyAlignment="1">
      <alignment horizontal="right" vertical="top" wrapText="1"/>
    </xf>
    <xf numFmtId="0" fontId="49" fillId="23" borderId="0" xfId="0" applyFont="1" applyFill="1" applyBorder="1" applyAlignment="1">
      <alignment horizontal="center" wrapText="1"/>
    </xf>
    <xf numFmtId="0" fontId="49" fillId="0" borderId="3" xfId="0" applyFont="1" applyFill="1" applyBorder="1" applyAlignment="1" applyProtection="1">
      <alignment horizontal="left" vertical="top" wrapText="1"/>
      <protection locked="0"/>
    </xf>
    <xf numFmtId="2" fontId="49" fillId="23" borderId="0" xfId="0" applyNumberFormat="1" applyFont="1" applyFill="1" applyAlignment="1">
      <alignment horizontal="left" vertical="top" wrapText="1"/>
    </xf>
    <xf numFmtId="0" fontId="49" fillId="23" borderId="3" xfId="0" applyFont="1" applyFill="1" applyBorder="1" applyAlignment="1">
      <alignment horizontal="left" vertical="top" wrapText="1"/>
    </xf>
    <xf numFmtId="2" fontId="52" fillId="23" borderId="0" xfId="0" applyNumberFormat="1" applyFont="1" applyFill="1" applyAlignment="1">
      <alignment horizontal="left" vertical="top" wrapText="1"/>
    </xf>
    <xf numFmtId="165" fontId="49" fillId="23" borderId="3" xfId="0" applyNumberFormat="1" applyFont="1" applyFill="1" applyBorder="1" applyAlignment="1">
      <alignment horizontal="right" vertical="top" wrapText="1"/>
    </xf>
    <xf numFmtId="164" fontId="49" fillId="23" borderId="3" xfId="28" applyFont="1" applyFill="1" applyBorder="1" applyAlignment="1">
      <alignment horizontal="right" vertical="top" wrapText="1"/>
    </xf>
    <xf numFmtId="0" fontId="49" fillId="23" borderId="0" xfId="0" applyFont="1" applyFill="1" applyAlignment="1">
      <alignment horizontal="right" vertical="top" wrapText="1"/>
    </xf>
    <xf numFmtId="165" fontId="49" fillId="23" borderId="0" xfId="28" applyNumberFormat="1" applyFont="1" applyFill="1" applyBorder="1" applyAlignment="1">
      <alignment horizontal="right" vertical="top" wrapText="1"/>
    </xf>
    <xf numFmtId="0" fontId="49" fillId="23" borderId="0" xfId="0" quotePrefix="1" applyFont="1" applyFill="1" applyAlignment="1">
      <alignment horizontal="left" vertical="top" wrapText="1"/>
    </xf>
    <xf numFmtId="164" fontId="49" fillId="32" borderId="3" xfId="28" applyFont="1" applyFill="1" applyBorder="1" applyAlignment="1">
      <alignment horizontal="right" vertical="top" wrapText="1"/>
    </xf>
    <xf numFmtId="165" fontId="52" fillId="23" borderId="11" xfId="28" applyNumberFormat="1" applyFont="1" applyFill="1" applyBorder="1" applyAlignment="1">
      <alignment horizontal="right" vertical="top" wrapText="1"/>
    </xf>
    <xf numFmtId="0" fontId="9" fillId="23" borderId="0" xfId="0" applyFont="1" applyFill="1" applyAlignment="1" applyProtection="1">
      <alignment horizontal="left"/>
    </xf>
    <xf numFmtId="0" fontId="49" fillId="23" borderId="3" xfId="0" applyNumberFormat="1" applyFont="1" applyFill="1" applyBorder="1" applyAlignment="1" applyProtection="1">
      <alignment horizontal="left" wrapText="1"/>
    </xf>
    <xf numFmtId="0" fontId="49" fillId="23" borderId="3" xfId="0" applyNumberFormat="1" applyFont="1" applyFill="1" applyBorder="1" applyAlignment="1" applyProtection="1">
      <alignment horizontal="center" wrapText="1"/>
    </xf>
    <xf numFmtId="0" fontId="49" fillId="23" borderId="0" xfId="0" applyNumberFormat="1" applyFont="1" applyFill="1" applyBorder="1" applyAlignment="1" applyProtection="1">
      <alignment horizontal="center" wrapText="1"/>
    </xf>
    <xf numFmtId="0" fontId="52" fillId="23" borderId="3" xfId="0" applyNumberFormat="1" applyFont="1" applyFill="1" applyBorder="1" applyAlignment="1" applyProtection="1">
      <alignment horizontal="left"/>
    </xf>
    <xf numFmtId="0" fontId="52" fillId="30" borderId="3" xfId="0" applyNumberFormat="1" applyFont="1" applyFill="1" applyBorder="1" applyAlignment="1" applyProtection="1">
      <alignment horizontal="left"/>
    </xf>
    <xf numFmtId="170" fontId="51" fillId="30" borderId="3" xfId="34" applyFont="1" applyFill="1" applyProtection="1">
      <alignment horizontal="center" vertical="top"/>
    </xf>
    <xf numFmtId="0" fontId="49" fillId="23" borderId="3" xfId="0" applyNumberFormat="1" applyFont="1" applyFill="1" applyBorder="1" applyAlignment="1" applyProtection="1">
      <alignment horizontal="left"/>
    </xf>
    <xf numFmtId="0" fontId="51" fillId="30" borderId="3" xfId="0" applyNumberFormat="1" applyFont="1" applyFill="1" applyBorder="1" applyAlignment="1" applyProtection="1">
      <alignment horizontal="center"/>
    </xf>
    <xf numFmtId="165" fontId="49" fillId="24" borderId="3" xfId="28" applyNumberFormat="1" applyFont="1" applyFill="1" applyBorder="1" applyProtection="1">
      <protection locked="0"/>
    </xf>
    <xf numFmtId="165" fontId="49" fillId="32" borderId="3" xfId="28" applyNumberFormat="1" applyFont="1" applyFill="1" applyBorder="1" applyAlignment="1" applyProtection="1"/>
    <xf numFmtId="165" fontId="49" fillId="23" borderId="3" xfId="28" applyNumberFormat="1" applyFont="1" applyFill="1" applyBorder="1" applyProtection="1"/>
    <xf numFmtId="0" fontId="51" fillId="30" borderId="3" xfId="0" applyNumberFormat="1" applyFont="1" applyFill="1" applyBorder="1" applyAlignment="1" applyProtection="1">
      <alignment horizontal="center" wrapText="1"/>
    </xf>
    <xf numFmtId="165" fontId="49" fillId="32" borderId="3" xfId="28" applyNumberFormat="1" applyFont="1" applyFill="1" applyBorder="1" applyProtection="1"/>
    <xf numFmtId="165" fontId="49" fillId="0" borderId="3" xfId="28" applyNumberFormat="1" applyFont="1" applyFill="1" applyBorder="1" applyProtection="1">
      <protection locked="0"/>
    </xf>
    <xf numFmtId="0" fontId="49" fillId="23" borderId="27" xfId="0" applyNumberFormat="1" applyFont="1" applyFill="1" applyBorder="1" applyAlignment="1" applyProtection="1">
      <alignment horizontal="left"/>
    </xf>
    <xf numFmtId="0" fontId="51" fillId="30" borderId="27" xfId="0" applyNumberFormat="1" applyFont="1" applyFill="1" applyBorder="1" applyAlignment="1" applyProtection="1">
      <alignment horizontal="center"/>
    </xf>
    <xf numFmtId="165" fontId="49" fillId="24" borderId="27" xfId="28" applyNumberFormat="1" applyFont="1" applyFill="1" applyBorder="1" applyProtection="1">
      <protection locked="0"/>
    </xf>
    <xf numFmtId="165" fontId="49" fillId="32" borderId="27" xfId="28" applyNumberFormat="1" applyFont="1" applyFill="1" applyBorder="1" applyProtection="1"/>
    <xf numFmtId="165" fontId="49" fillId="32" borderId="27" xfId="28" applyNumberFormat="1" applyFont="1" applyFill="1" applyBorder="1" applyAlignment="1" applyProtection="1"/>
    <xf numFmtId="165" fontId="49" fillId="0" borderId="3" xfId="28" applyNumberFormat="1" applyFont="1" applyFill="1" applyBorder="1" applyAlignment="1" applyProtection="1">
      <protection locked="0"/>
    </xf>
    <xf numFmtId="0" fontId="49" fillId="23" borderId="36" xfId="0" applyNumberFormat="1" applyFont="1" applyFill="1" applyBorder="1" applyAlignment="1" applyProtection="1">
      <alignment horizontal="left" wrapText="1"/>
    </xf>
    <xf numFmtId="0" fontId="51" fillId="30" borderId="40" xfId="0" applyNumberFormat="1" applyFont="1" applyFill="1" applyBorder="1" applyAlignment="1" applyProtection="1">
      <alignment horizontal="center" wrapText="1"/>
    </xf>
    <xf numFmtId="0" fontId="52" fillId="23" borderId="36" xfId="0" applyNumberFormat="1" applyFont="1" applyFill="1" applyBorder="1" applyAlignment="1" applyProtection="1">
      <alignment horizontal="left" wrapText="1"/>
    </xf>
    <xf numFmtId="0" fontId="52" fillId="23" borderId="36" xfId="0" applyNumberFormat="1" applyFont="1" applyFill="1" applyBorder="1" applyAlignment="1" applyProtection="1">
      <alignment horizontal="left"/>
    </xf>
    <xf numFmtId="0" fontId="52" fillId="23" borderId="40" xfId="0" applyNumberFormat="1" applyFont="1" applyFill="1" applyBorder="1" applyAlignment="1" applyProtection="1">
      <alignment horizontal="left"/>
    </xf>
    <xf numFmtId="170" fontId="52" fillId="23" borderId="40" xfId="34" applyFont="1" applyFill="1" applyBorder="1" applyProtection="1">
      <alignment horizontal="center" vertical="top"/>
    </xf>
    <xf numFmtId="170" fontId="52" fillId="23" borderId="41" xfId="34" applyFont="1" applyFill="1" applyBorder="1" applyProtection="1">
      <alignment horizontal="center" vertical="top"/>
    </xf>
    <xf numFmtId="165" fontId="49" fillId="23" borderId="3" xfId="28" applyNumberFormat="1" applyFont="1" applyFill="1" applyBorder="1" applyAlignment="1" applyProtection="1"/>
    <xf numFmtId="165" fontId="52" fillId="23" borderId="3" xfId="28" applyNumberFormat="1" applyFont="1" applyFill="1" applyBorder="1" applyProtection="1"/>
    <xf numFmtId="0" fontId="49" fillId="28" borderId="0" xfId="0" applyFont="1" applyFill="1" applyProtection="1"/>
    <xf numFmtId="37" fontId="55" fillId="23" borderId="0" xfId="0" applyNumberFormat="1" applyFont="1" applyFill="1" applyAlignment="1">
      <alignment horizontal="right"/>
    </xf>
    <xf numFmtId="37" fontId="9" fillId="23" borderId="0" xfId="0" applyNumberFormat="1" applyFont="1" applyFill="1" applyAlignment="1" applyProtection="1"/>
    <xf numFmtId="37" fontId="9" fillId="23" borderId="0" xfId="0" applyNumberFormat="1" applyFont="1" applyFill="1" applyAlignment="1" applyProtection="1">
      <alignment horizontal="left"/>
    </xf>
    <xf numFmtId="37" fontId="49" fillId="23" borderId="3" xfId="0" applyNumberFormat="1" applyFont="1" applyFill="1" applyBorder="1" applyAlignment="1" applyProtection="1">
      <alignment horizontal="left" wrapText="1"/>
    </xf>
    <xf numFmtId="37" fontId="49" fillId="23" borderId="3" xfId="0" applyNumberFormat="1" applyFont="1" applyFill="1" applyBorder="1" applyAlignment="1" applyProtection="1">
      <alignment horizontal="center" wrapText="1"/>
    </xf>
    <xf numFmtId="37" fontId="49" fillId="23" borderId="0" xfId="0" applyNumberFormat="1" applyFont="1" applyFill="1" applyBorder="1" applyAlignment="1" applyProtection="1">
      <alignment horizontal="center" wrapText="1"/>
    </xf>
    <xf numFmtId="37" fontId="49" fillId="23" borderId="0" xfId="0" applyNumberFormat="1" applyFont="1" applyFill="1" applyProtection="1"/>
    <xf numFmtId="37" fontId="49" fillId="28" borderId="0" xfId="0" applyNumberFormat="1" applyFont="1" applyFill="1" applyProtection="1"/>
    <xf numFmtId="37" fontId="52" fillId="23" borderId="3" xfId="0" applyNumberFormat="1" applyFont="1" applyFill="1" applyBorder="1" applyAlignment="1" applyProtection="1">
      <alignment horizontal="left"/>
    </xf>
    <xf numFmtId="37" fontId="51" fillId="30" borderId="3" xfId="34" applyNumberFormat="1" applyFont="1" applyFill="1" applyBorder="1" applyProtection="1">
      <alignment horizontal="center" vertical="top"/>
    </xf>
    <xf numFmtId="37" fontId="52" fillId="23" borderId="0" xfId="0" applyNumberFormat="1" applyFont="1" applyFill="1" applyBorder="1" applyAlignment="1" applyProtection="1">
      <alignment horizontal="center" wrapText="1"/>
    </xf>
    <xf numFmtId="37" fontId="49" fillId="23" borderId="3" xfId="0" applyNumberFormat="1" applyFont="1" applyFill="1" applyBorder="1" applyAlignment="1" applyProtection="1">
      <alignment horizontal="left"/>
    </xf>
    <xf numFmtId="37" fontId="51" fillId="30" borderId="3" xfId="0" applyNumberFormat="1" applyFont="1" applyFill="1" applyBorder="1" applyAlignment="1" applyProtection="1">
      <alignment horizontal="center"/>
    </xf>
    <xf numFmtId="37" fontId="51" fillId="30" borderId="3" xfId="0" applyNumberFormat="1" applyFont="1" applyFill="1" applyBorder="1" applyAlignment="1" applyProtection="1">
      <alignment horizontal="center" wrapText="1"/>
    </xf>
    <xf numFmtId="165" fontId="49" fillId="23" borderId="41" xfId="28" applyNumberFormat="1" applyFont="1" applyFill="1" applyBorder="1" applyProtection="1"/>
    <xf numFmtId="165" fontId="49" fillId="32" borderId="41" xfId="28" applyNumberFormat="1" applyFont="1" applyFill="1" applyBorder="1" applyProtection="1"/>
    <xf numFmtId="37" fontId="51" fillId="30" borderId="40" xfId="0" applyNumberFormat="1" applyFont="1" applyFill="1" applyBorder="1" applyAlignment="1" applyProtection="1">
      <alignment horizontal="center"/>
    </xf>
    <xf numFmtId="37" fontId="52" fillId="23" borderId="36" xfId="0" applyNumberFormat="1" applyFont="1" applyFill="1" applyBorder="1" applyAlignment="1" applyProtection="1">
      <alignment horizontal="left"/>
    </xf>
    <xf numFmtId="37" fontId="51" fillId="23" borderId="40" xfId="0" applyNumberFormat="1" applyFont="1" applyFill="1" applyBorder="1" applyAlignment="1" applyProtection="1">
      <alignment horizontal="center"/>
    </xf>
    <xf numFmtId="165" fontId="49" fillId="23" borderId="40" xfId="28" applyNumberFormat="1" applyFont="1" applyFill="1" applyBorder="1" applyProtection="1"/>
    <xf numFmtId="165" fontId="52" fillId="23" borderId="3" xfId="28" applyNumberFormat="1" applyFont="1" applyFill="1" applyBorder="1" applyAlignment="1" applyProtection="1">
      <alignment horizontal="center" vertical="top"/>
    </xf>
    <xf numFmtId="37" fontId="49" fillId="23" borderId="36" xfId="0" applyNumberFormat="1" applyFont="1" applyFill="1" applyBorder="1" applyAlignment="1" applyProtection="1">
      <alignment horizontal="left" wrapText="1"/>
    </xf>
    <xf numFmtId="37" fontId="51" fillId="30" borderId="40" xfId="0" applyNumberFormat="1" applyFont="1" applyFill="1" applyBorder="1" applyAlignment="1" applyProtection="1">
      <alignment horizontal="center" wrapText="1"/>
    </xf>
    <xf numFmtId="37" fontId="49" fillId="23" borderId="36" xfId="0" applyNumberFormat="1" applyFont="1" applyFill="1" applyBorder="1" applyAlignment="1" applyProtection="1">
      <alignment horizontal="left"/>
    </xf>
    <xf numFmtId="37" fontId="52" fillId="23" borderId="0" xfId="0" applyNumberFormat="1" applyFont="1" applyFill="1" applyBorder="1" applyAlignment="1" applyProtection="1">
      <alignment horizontal="left"/>
    </xf>
    <xf numFmtId="37" fontId="49" fillId="23" borderId="0" xfId="31" applyNumberFormat="1" applyFont="1" applyFill="1" applyBorder="1" applyProtection="1"/>
    <xf numFmtId="0" fontId="55" fillId="0" borderId="0" xfId="0" applyFont="1" applyFill="1"/>
    <xf numFmtId="0" fontId="48" fillId="23" borderId="0" xfId="0" applyFont="1" applyFill="1" applyAlignment="1">
      <alignment horizontal="center"/>
    </xf>
    <xf numFmtId="0" fontId="3" fillId="0" borderId="0" xfId="0" applyFont="1" applyFill="1"/>
    <xf numFmtId="0" fontId="3" fillId="0" borderId="0" xfId="0" applyFont="1" applyFill="1" applyBorder="1"/>
    <xf numFmtId="37" fontId="3" fillId="0" borderId="0" xfId="32" applyNumberFormat="1" applyFont="1" applyFill="1" applyBorder="1" applyAlignment="1" applyProtection="1">
      <alignment horizontal="right"/>
    </xf>
    <xf numFmtId="0" fontId="49" fillId="23" borderId="0" xfId="0" applyFont="1" applyFill="1" applyAlignment="1">
      <alignment horizontal="center"/>
    </xf>
    <xf numFmtId="0" fontId="3" fillId="0" borderId="0" xfId="0" applyNumberFormat="1" applyFont="1" applyFill="1" applyBorder="1" applyAlignment="1" applyProtection="1">
      <alignment horizontal="right"/>
    </xf>
    <xf numFmtId="37" fontId="49" fillId="23" borderId="3" xfId="0" applyNumberFormat="1" applyFont="1" applyFill="1" applyBorder="1"/>
    <xf numFmtId="0" fontId="56" fillId="30" borderId="3" xfId="0" applyFont="1" applyFill="1" applyBorder="1" applyAlignment="1">
      <alignment horizontal="center"/>
    </xf>
    <xf numFmtId="0" fontId="50" fillId="23" borderId="0" xfId="0" applyFont="1" applyFill="1"/>
    <xf numFmtId="0" fontId="56" fillId="30" borderId="3" xfId="0" applyFont="1" applyFill="1" applyBorder="1"/>
    <xf numFmtId="0" fontId="49" fillId="23" borderId="0" xfId="0" quotePrefix="1" applyFont="1" applyFill="1" applyAlignment="1">
      <alignment horizontal="center"/>
    </xf>
    <xf numFmtId="0" fontId="52" fillId="23" borderId="0" xfId="0" applyFont="1" applyFill="1"/>
    <xf numFmtId="0" fontId="49" fillId="0" borderId="0" xfId="0" applyFont="1" applyFill="1"/>
    <xf numFmtId="0" fontId="49" fillId="0" borderId="0" xfId="0" applyFont="1"/>
    <xf numFmtId="0" fontId="49" fillId="23" borderId="0" xfId="0" applyFont="1" applyFill="1" applyAlignment="1">
      <alignment horizontal="left"/>
    </xf>
    <xf numFmtId="0" fontId="49" fillId="23" borderId="3" xfId="0" applyFont="1" applyFill="1" applyBorder="1" applyProtection="1"/>
    <xf numFmtId="0" fontId="11" fillId="23" borderId="0" xfId="0" applyFont="1" applyFill="1"/>
    <xf numFmtId="0" fontId="9" fillId="23" borderId="0" xfId="0" applyFont="1" applyFill="1" applyAlignment="1">
      <alignment horizontal="left"/>
    </xf>
    <xf numFmtId="37" fontId="49" fillId="35" borderId="3" xfId="0" applyNumberFormat="1" applyFont="1" applyFill="1" applyBorder="1"/>
    <xf numFmtId="0" fontId="38" fillId="23" borderId="0" xfId="51" applyFont="1" applyFill="1"/>
    <xf numFmtId="0" fontId="45" fillId="27" borderId="0" xfId="0" applyNumberFormat="1" applyFont="1" applyFill="1" applyProtection="1"/>
    <xf numFmtId="0" fontId="45" fillId="23" borderId="0" xfId="0" applyFont="1" applyFill="1" applyProtection="1"/>
    <xf numFmtId="0" fontId="47" fillId="23" borderId="0" xfId="0" applyFont="1" applyFill="1" applyBorder="1" applyAlignment="1" applyProtection="1">
      <alignment horizontal="center" wrapText="1"/>
    </xf>
    <xf numFmtId="0" fontId="45" fillId="25" borderId="3" xfId="0" applyNumberFormat="1" applyFont="1" applyFill="1" applyBorder="1" applyAlignment="1" applyProtection="1">
      <alignment horizontal="center" wrapText="1"/>
    </xf>
    <xf numFmtId="0" fontId="47" fillId="25" borderId="36" xfId="0" applyNumberFormat="1" applyFont="1" applyFill="1" applyBorder="1" applyAlignment="1" applyProtection="1">
      <alignment horizontal="left"/>
    </xf>
    <xf numFmtId="0" fontId="45" fillId="25" borderId="3" xfId="0" applyNumberFormat="1" applyFont="1" applyFill="1" applyBorder="1" applyAlignment="1" applyProtection="1">
      <alignment horizontal="center"/>
    </xf>
    <xf numFmtId="0" fontId="47" fillId="25" borderId="42" xfId="0" applyNumberFormat="1" applyFont="1" applyFill="1" applyBorder="1" applyAlignment="1" applyProtection="1">
      <alignment horizontal="left"/>
    </xf>
    <xf numFmtId="0" fontId="45" fillId="27" borderId="0" xfId="0" applyNumberFormat="1" applyFont="1" applyFill="1" applyBorder="1" applyAlignment="1" applyProtection="1">
      <alignment horizontal="right"/>
    </xf>
    <xf numFmtId="0" fontId="47" fillId="25" borderId="0" xfId="0" applyNumberFormat="1" applyFont="1" applyFill="1" applyBorder="1" applyAlignment="1" applyProtection="1">
      <alignment horizontal="left"/>
    </xf>
    <xf numFmtId="0" fontId="47" fillId="25" borderId="3" xfId="0" applyNumberFormat="1" applyFont="1" applyFill="1" applyBorder="1" applyAlignment="1" applyProtection="1">
      <alignment horizontal="left"/>
    </xf>
    <xf numFmtId="0" fontId="45" fillId="23" borderId="3" xfId="0" applyNumberFormat="1" applyFont="1" applyFill="1" applyBorder="1" applyAlignment="1" applyProtection="1">
      <alignment horizontal="left"/>
    </xf>
    <xf numFmtId="0" fontId="45" fillId="25" borderId="3" xfId="0" applyNumberFormat="1" applyFont="1" applyFill="1" applyBorder="1" applyAlignment="1" applyProtection="1">
      <alignment horizontal="left"/>
    </xf>
    <xf numFmtId="0" fontId="45" fillId="25" borderId="3" xfId="0" applyNumberFormat="1" applyFont="1" applyFill="1" applyBorder="1" applyAlignment="1" applyProtection="1">
      <alignment horizontal="left" wrapText="1"/>
    </xf>
    <xf numFmtId="2" fontId="45" fillId="32" borderId="3" xfId="43" applyNumberFormat="1" applyFont="1" applyFill="1" applyBorder="1" applyAlignment="1" applyProtection="1">
      <alignment horizontal="right"/>
    </xf>
    <xf numFmtId="0" fontId="45" fillId="25" borderId="0" xfId="0" applyNumberFormat="1" applyFont="1" applyFill="1" applyAlignment="1" applyProtection="1">
      <alignment horizontal="left"/>
    </xf>
    <xf numFmtId="2" fontId="45" fillId="27" borderId="0" xfId="0" applyNumberFormat="1" applyFont="1" applyFill="1" applyAlignment="1" applyProtection="1">
      <alignment horizontal="right"/>
    </xf>
    <xf numFmtId="2" fontId="45" fillId="27" borderId="43" xfId="0" applyNumberFormat="1" applyFont="1" applyFill="1" applyBorder="1" applyAlignment="1" applyProtection="1">
      <alignment horizontal="right"/>
    </xf>
    <xf numFmtId="0" fontId="45" fillId="25" borderId="0" xfId="0" applyNumberFormat="1" applyFont="1" applyFill="1" applyAlignment="1" applyProtection="1">
      <alignment horizontal="left" wrapText="1"/>
    </xf>
    <xf numFmtId="0" fontId="47" fillId="23" borderId="3" xfId="0" applyNumberFormat="1" applyFont="1" applyFill="1" applyBorder="1" applyAlignment="1" applyProtection="1">
      <alignment horizontal="left" wrapText="1"/>
    </xf>
    <xf numFmtId="0" fontId="47" fillId="25" borderId="18" xfId="0" applyNumberFormat="1" applyFont="1" applyFill="1" applyBorder="1" applyAlignment="1" applyProtection="1">
      <alignment horizontal="left" wrapText="1"/>
    </xf>
    <xf numFmtId="0" fontId="45" fillId="27" borderId="3" xfId="0" applyNumberFormat="1" applyFont="1" applyFill="1" applyBorder="1" applyProtection="1"/>
    <xf numFmtId="0" fontId="45" fillId="0" borderId="3" xfId="0" applyNumberFormat="1" applyFont="1" applyFill="1" applyBorder="1" applyProtection="1">
      <protection locked="0"/>
    </xf>
    <xf numFmtId="0" fontId="45" fillId="25" borderId="0" xfId="0" applyNumberFormat="1" applyFont="1" applyFill="1" applyBorder="1" applyAlignment="1" applyProtection="1">
      <alignment horizontal="left" wrapText="1"/>
    </xf>
    <xf numFmtId="0" fontId="47" fillId="23" borderId="3" xfId="0" applyNumberFormat="1" applyFont="1" applyFill="1" applyBorder="1" applyAlignment="1" applyProtection="1">
      <alignment horizontal="left"/>
    </xf>
    <xf numFmtId="0" fontId="47" fillId="25" borderId="3" xfId="0" applyNumberFormat="1" applyFont="1" applyFill="1" applyBorder="1" applyAlignment="1" applyProtection="1">
      <alignment horizontal="left" wrapText="1"/>
    </xf>
    <xf numFmtId="0" fontId="47" fillId="25" borderId="0" xfId="0" applyNumberFormat="1" applyFont="1" applyFill="1" applyBorder="1" applyAlignment="1" applyProtection="1">
      <alignment horizontal="left" wrapText="1"/>
    </xf>
    <xf numFmtId="2" fontId="45" fillId="27" borderId="0" xfId="0" applyNumberFormat="1" applyFont="1" applyFill="1" applyBorder="1" applyAlignment="1" applyProtection="1">
      <alignment horizontal="right"/>
    </xf>
    <xf numFmtId="2" fontId="45" fillId="33" borderId="3" xfId="0" applyNumberFormat="1" applyFont="1" applyFill="1" applyBorder="1" applyAlignment="1" applyProtection="1">
      <alignment horizontal="right"/>
    </xf>
    <xf numFmtId="0" fontId="45" fillId="25" borderId="36" xfId="0" applyNumberFormat="1" applyFont="1" applyFill="1" applyBorder="1" applyAlignment="1" applyProtection="1">
      <alignment horizontal="left"/>
    </xf>
    <xf numFmtId="0" fontId="45" fillId="25" borderId="36" xfId="0" applyNumberFormat="1" applyFont="1" applyFill="1" applyBorder="1" applyAlignment="1" applyProtection="1">
      <alignment horizontal="left" wrapText="1"/>
    </xf>
    <xf numFmtId="0" fontId="47" fillId="25" borderId="18" xfId="0" applyNumberFormat="1" applyFont="1" applyFill="1" applyBorder="1" applyAlignment="1" applyProtection="1">
      <alignment horizontal="left"/>
    </xf>
    <xf numFmtId="0" fontId="45" fillId="23" borderId="36" xfId="0" applyNumberFormat="1" applyFont="1" applyFill="1" applyBorder="1" applyAlignment="1" applyProtection="1">
      <alignment horizontal="left"/>
    </xf>
    <xf numFmtId="0" fontId="45" fillId="27" borderId="0" xfId="0" applyNumberFormat="1" applyFont="1" applyFill="1" applyAlignment="1" applyProtection="1">
      <alignment horizontal="right"/>
    </xf>
    <xf numFmtId="0" fontId="45" fillId="23" borderId="0" xfId="0" applyFont="1" applyFill="1" applyAlignment="1" applyProtection="1">
      <alignment horizontal="right"/>
    </xf>
    <xf numFmtId="0" fontId="45" fillId="0" borderId="0" xfId="0" applyFont="1" applyProtection="1"/>
    <xf numFmtId="0" fontId="52" fillId="23" borderId="0" xfId="0" applyFont="1" applyFill="1" applyAlignment="1" applyProtection="1"/>
    <xf numFmtId="165" fontId="52" fillId="23" borderId="0" xfId="31" applyNumberFormat="1" applyFont="1" applyFill="1" applyAlignment="1" applyProtection="1">
      <alignment horizontal="center" wrapText="1"/>
    </xf>
    <xf numFmtId="0" fontId="49" fillId="23" borderId="0" xfId="0" applyNumberFormat="1" applyFont="1" applyFill="1" applyProtection="1"/>
    <xf numFmtId="0" fontId="49" fillId="23" borderId="0" xfId="0" applyFont="1" applyFill="1" applyBorder="1" applyProtection="1"/>
    <xf numFmtId="0" fontId="57" fillId="23" borderId="0" xfId="0" applyFont="1" applyFill="1" applyAlignment="1" applyProtection="1"/>
    <xf numFmtId="37" fontId="38" fillId="23" borderId="3" xfId="51" applyNumberFormat="1" applyFont="1" applyFill="1" applyBorder="1" applyAlignment="1" applyProtection="1">
      <alignment horizontal="center" wrapText="1"/>
    </xf>
    <xf numFmtId="172" fontId="51" fillId="30" borderId="3" xfId="0" applyNumberFormat="1" applyFont="1" applyFill="1" applyBorder="1" applyAlignment="1" applyProtection="1">
      <alignment horizontal="center"/>
    </xf>
    <xf numFmtId="0" fontId="52" fillId="23" borderId="0" xfId="0" applyNumberFormat="1" applyFont="1" applyFill="1" applyBorder="1" applyAlignment="1" applyProtection="1">
      <alignment horizontal="left"/>
    </xf>
    <xf numFmtId="165" fontId="52" fillId="23" borderId="0" xfId="28" applyNumberFormat="1" applyFont="1" applyFill="1" applyBorder="1" applyProtection="1"/>
    <xf numFmtId="165" fontId="49" fillId="23" borderId="0" xfId="28" applyNumberFormat="1" applyFont="1" applyFill="1" applyBorder="1" applyProtection="1"/>
    <xf numFmtId="0" fontId="52" fillId="23" borderId="0" xfId="0" quotePrefix="1" applyNumberFormat="1" applyFont="1" applyFill="1" applyBorder="1" applyAlignment="1" applyProtection="1">
      <alignment horizontal="left"/>
    </xf>
    <xf numFmtId="0" fontId="58" fillId="23" borderId="0" xfId="0" applyFont="1" applyFill="1"/>
    <xf numFmtId="0" fontId="14" fillId="23" borderId="24" xfId="42" applyFill="1" applyBorder="1" applyAlignment="1" applyProtection="1"/>
    <xf numFmtId="0" fontId="14" fillId="23" borderId="44" xfId="42" applyFill="1" applyBorder="1" applyAlignment="1" applyProtection="1"/>
    <xf numFmtId="0" fontId="14" fillId="23" borderId="23" xfId="42" applyFill="1" applyBorder="1" applyAlignment="1" applyProtection="1"/>
    <xf numFmtId="0" fontId="14" fillId="23" borderId="24" xfId="42" applyFill="1" applyBorder="1" applyAlignment="1" applyProtection="1">
      <alignment wrapText="1"/>
    </xf>
    <xf numFmtId="0" fontId="59" fillId="23" borderId="0" xfId="0" applyFont="1" applyFill="1"/>
    <xf numFmtId="37" fontId="60" fillId="23" borderId="0" xfId="0" applyNumberFormat="1" applyFont="1" applyFill="1" applyAlignment="1">
      <alignment horizontal="left"/>
    </xf>
    <xf numFmtId="37" fontId="61" fillId="23" borderId="0" xfId="42" applyNumberFormat="1" applyFont="1" applyFill="1" applyAlignment="1" applyProtection="1">
      <alignment horizontal="left"/>
    </xf>
    <xf numFmtId="0" fontId="14" fillId="23" borderId="0" xfId="42" applyFill="1" applyAlignment="1" applyProtection="1"/>
    <xf numFmtId="0" fontId="58" fillId="23" borderId="0" xfId="0" applyFont="1" applyFill="1" applyProtection="1"/>
    <xf numFmtId="0" fontId="61" fillId="23" borderId="0" xfId="42" applyFont="1" applyFill="1" applyAlignment="1" applyProtection="1"/>
    <xf numFmtId="171" fontId="62" fillId="23" borderId="0" xfId="31" applyNumberFormat="1" applyFont="1" applyFill="1" applyAlignment="1" applyProtection="1"/>
    <xf numFmtId="0" fontId="62" fillId="23" borderId="0" xfId="0" applyFont="1" applyFill="1" applyAlignment="1" applyProtection="1"/>
    <xf numFmtId="171" fontId="62" fillId="23" borderId="0" xfId="31" applyNumberFormat="1" applyFont="1" applyFill="1" applyAlignment="1" applyProtection="1">
      <alignment horizontal="center"/>
    </xf>
    <xf numFmtId="171" fontId="61" fillId="23" borderId="0" xfId="42" applyNumberFormat="1" applyFont="1" applyFill="1" applyAlignment="1" applyProtection="1">
      <alignment horizontal="center"/>
    </xf>
    <xf numFmtId="171" fontId="61" fillId="23" borderId="0" xfId="42" applyNumberFormat="1" applyFont="1" applyFill="1" applyAlignment="1" applyProtection="1"/>
    <xf numFmtId="171" fontId="61" fillId="23" borderId="0" xfId="42" applyNumberFormat="1" applyFont="1" applyFill="1" applyAlignment="1" applyProtection="1">
      <alignment horizontal="left"/>
    </xf>
    <xf numFmtId="0" fontId="61" fillId="23" borderId="0" xfId="42" applyFont="1" applyFill="1" applyAlignment="1" applyProtection="1">
      <alignment horizontal="left" vertical="top" wrapText="1"/>
    </xf>
    <xf numFmtId="37" fontId="62" fillId="23" borderId="0" xfId="0" applyNumberFormat="1" applyFont="1" applyFill="1" applyAlignment="1" applyProtection="1"/>
    <xf numFmtId="37" fontId="61" fillId="23" borderId="0" xfId="42" applyNumberFormat="1" applyFont="1" applyFill="1" applyAlignment="1" applyProtection="1"/>
    <xf numFmtId="0" fontId="58" fillId="23" borderId="0" xfId="0" applyFont="1" applyFill="1" applyAlignment="1">
      <alignment horizontal="left"/>
    </xf>
    <xf numFmtId="0" fontId="58" fillId="23" borderId="0" xfId="0" applyFont="1" applyFill="1" applyAlignment="1" applyProtection="1">
      <alignment horizontal="left"/>
      <protection hidden="1"/>
    </xf>
    <xf numFmtId="0" fontId="61" fillId="23" borderId="0" xfId="42" applyFont="1" applyFill="1" applyAlignment="1" applyProtection="1">
      <alignment horizontal="right"/>
    </xf>
    <xf numFmtId="0" fontId="61" fillId="27" borderId="0" xfId="42" applyNumberFormat="1" applyFont="1" applyFill="1" applyAlignment="1" applyProtection="1"/>
    <xf numFmtId="165" fontId="61" fillId="23" borderId="0" xfId="42" applyNumberFormat="1" applyFont="1" applyFill="1" applyBorder="1" applyAlignment="1" applyProtection="1"/>
    <xf numFmtId="0" fontId="38" fillId="23" borderId="0" xfId="0" applyFont="1" applyFill="1"/>
    <xf numFmtId="0" fontId="45" fillId="27" borderId="3" xfId="0" applyNumberFormat="1" applyFont="1" applyFill="1" applyBorder="1" applyAlignment="1" applyProtection="1">
      <alignment horizontal="center"/>
    </xf>
    <xf numFmtId="168" fontId="45" fillId="0" borderId="3" xfId="0" applyNumberFormat="1" applyFont="1" applyFill="1" applyBorder="1" applyAlignment="1" applyProtection="1">
      <alignment horizontal="right"/>
      <protection locked="0"/>
    </xf>
    <xf numFmtId="168" fontId="45" fillId="0" borderId="3" xfId="43" applyNumberFormat="1" applyFont="1" applyFill="1" applyBorder="1" applyAlignment="1" applyProtection="1">
      <alignment horizontal="right"/>
      <protection locked="0"/>
    </xf>
    <xf numFmtId="168" fontId="45" fillId="34" borderId="3" xfId="0" applyNumberFormat="1" applyFont="1" applyFill="1" applyBorder="1" applyAlignment="1" applyProtection="1">
      <alignment horizontal="right"/>
      <protection locked="0"/>
    </xf>
    <xf numFmtId="168" fontId="45" fillId="23" borderId="3" xfId="0" applyNumberFormat="1" applyFont="1" applyFill="1" applyBorder="1" applyAlignment="1" applyProtection="1">
      <alignment horizontal="right"/>
    </xf>
    <xf numFmtId="0" fontId="0" fillId="36" borderId="0" xfId="0" applyFill="1"/>
    <xf numFmtId="2" fontId="0" fillId="23" borderId="0" xfId="28" applyNumberFormat="1" applyFont="1" applyFill="1" applyBorder="1" applyAlignment="1" applyProtection="1">
      <alignment horizontal="center" wrapText="1"/>
    </xf>
    <xf numFmtId="0" fontId="0" fillId="23" borderId="0" xfId="0" applyNumberFormat="1" applyFill="1" applyBorder="1" applyAlignment="1" applyProtection="1">
      <alignment horizontal="center"/>
    </xf>
    <xf numFmtId="16" fontId="45" fillId="27" borderId="3" xfId="0" applyNumberFormat="1" applyFont="1" applyFill="1" applyBorder="1" applyAlignment="1" applyProtection="1">
      <alignment horizontal="center"/>
    </xf>
    <xf numFmtId="0" fontId="45" fillId="27" borderId="3" xfId="0" applyNumberFormat="1" applyFont="1" applyFill="1" applyBorder="1" applyAlignment="1" applyProtection="1">
      <alignment horizontal="center" wrapText="1"/>
    </xf>
    <xf numFmtId="0" fontId="8" fillId="23" borderId="3" xfId="0" applyFont="1" applyFill="1" applyBorder="1" applyProtection="1"/>
    <xf numFmtId="168" fontId="45" fillId="0" borderId="3" xfId="0" applyNumberFormat="1" applyFont="1" applyFill="1" applyBorder="1" applyAlignment="1" applyProtection="1">
      <alignment horizontal="right"/>
    </xf>
    <xf numFmtId="0" fontId="45" fillId="23" borderId="0" xfId="0" applyFont="1" applyFill="1"/>
    <xf numFmtId="0" fontId="45" fillId="23" borderId="0" xfId="0" applyFont="1" applyFill="1" applyAlignment="1">
      <alignment horizontal="left"/>
    </xf>
    <xf numFmtId="0" fontId="45" fillId="23" borderId="24" xfId="0" applyFont="1" applyFill="1" applyBorder="1"/>
    <xf numFmtId="0" fontId="43" fillId="36" borderId="0" xfId="0" applyFont="1" applyFill="1" applyProtection="1"/>
    <xf numFmtId="0" fontId="43" fillId="0" borderId="0" xfId="0" applyFont="1"/>
    <xf numFmtId="0" fontId="63" fillId="36" borderId="0" xfId="0" applyFont="1" applyFill="1" applyBorder="1" applyProtection="1"/>
    <xf numFmtId="0" fontId="52" fillId="36" borderId="0" xfId="52" applyNumberFormat="1" applyFont="1" applyFill="1" applyBorder="1" applyAlignment="1" applyProtection="1">
      <alignment horizontal="center" wrapText="1"/>
    </xf>
    <xf numFmtId="0" fontId="49" fillId="36" borderId="0" xfId="52" applyNumberFormat="1" applyFont="1" applyFill="1" applyBorder="1" applyAlignment="1" applyProtection="1">
      <alignment horizontal="center" wrapText="1"/>
    </xf>
    <xf numFmtId="0" fontId="63" fillId="36" borderId="0" xfId="0" applyFont="1" applyFill="1" applyProtection="1"/>
    <xf numFmtId="0" fontId="43" fillId="36" borderId="0" xfId="0" applyFont="1" applyFill="1" applyAlignment="1" applyProtection="1">
      <alignment horizontal="center" vertical="center"/>
    </xf>
    <xf numFmtId="0" fontId="64" fillId="36" borderId="0" xfId="0" applyFont="1" applyFill="1" applyProtection="1"/>
    <xf numFmtId="37" fontId="64" fillId="36" borderId="36" xfId="0" applyNumberFormat="1" applyFont="1" applyFill="1" applyBorder="1" applyProtection="1"/>
    <xf numFmtId="0" fontId="64" fillId="36" borderId="40" xfId="0" applyFont="1" applyFill="1" applyBorder="1" applyProtection="1"/>
    <xf numFmtId="0" fontId="64" fillId="36" borderId="41" xfId="0" applyFont="1" applyFill="1" applyBorder="1" applyProtection="1"/>
    <xf numFmtId="0" fontId="64" fillId="36" borderId="3" xfId="0" applyFont="1" applyFill="1" applyBorder="1" applyProtection="1"/>
    <xf numFmtId="0" fontId="52" fillId="36" borderId="0" xfId="0" applyFont="1" applyFill="1" applyProtection="1"/>
    <xf numFmtId="0" fontId="49" fillId="36" borderId="3" xfId="0" applyFont="1" applyFill="1" applyBorder="1" applyProtection="1"/>
    <xf numFmtId="0" fontId="43" fillId="36" borderId="3" xfId="0" applyFont="1" applyFill="1" applyBorder="1" applyProtection="1"/>
    <xf numFmtId="0" fontId="65" fillId="37" borderId="3" xfId="0" applyFont="1" applyFill="1" applyBorder="1" applyProtection="1"/>
    <xf numFmtId="0" fontId="44" fillId="0" borderId="3" xfId="0" applyFont="1" applyBorder="1" applyProtection="1">
      <protection locked="0"/>
    </xf>
    <xf numFmtId="171" fontId="44" fillId="0" borderId="3" xfId="28" applyNumberFormat="1" applyFont="1" applyBorder="1" applyAlignment="1" applyProtection="1">
      <alignment horizontal="right"/>
      <protection locked="0"/>
    </xf>
    <xf numFmtId="171" fontId="43" fillId="0" borderId="3" xfId="28" applyNumberFormat="1" applyFont="1" applyBorder="1" applyAlignment="1" applyProtection="1">
      <alignment horizontal="right"/>
      <protection locked="0"/>
    </xf>
    <xf numFmtId="0" fontId="43" fillId="35" borderId="3" xfId="0" applyFont="1" applyFill="1" applyBorder="1" applyProtection="1"/>
    <xf numFmtId="0" fontId="43" fillId="36" borderId="0" xfId="0" applyFont="1" applyFill="1"/>
    <xf numFmtId="0" fontId="65" fillId="37" borderId="27" xfId="0" applyFont="1" applyFill="1" applyBorder="1" applyProtection="1"/>
    <xf numFmtId="0" fontId="44" fillId="0" borderId="27" xfId="0" applyFont="1" applyBorder="1" applyProtection="1">
      <protection locked="0"/>
    </xf>
    <xf numFmtId="0" fontId="66" fillId="36" borderId="0" xfId="0" applyFont="1" applyFill="1" applyProtection="1"/>
    <xf numFmtId="0" fontId="43" fillId="36" borderId="16" xfId="0" applyFont="1" applyFill="1" applyBorder="1" applyProtection="1"/>
    <xf numFmtId="0" fontId="43" fillId="36" borderId="42" xfId="0" applyFont="1" applyFill="1" applyBorder="1" applyProtection="1"/>
    <xf numFmtId="0" fontId="43" fillId="36" borderId="27" xfId="0" applyFont="1" applyFill="1" applyBorder="1" applyProtection="1"/>
    <xf numFmtId="171" fontId="43" fillId="36" borderId="37" xfId="0" applyNumberFormat="1" applyFont="1" applyFill="1" applyBorder="1" applyProtection="1"/>
    <xf numFmtId="0" fontId="43" fillId="38" borderId="36" xfId="0" applyFont="1" applyFill="1" applyBorder="1" applyProtection="1"/>
    <xf numFmtId="0" fontId="43" fillId="38" borderId="40" xfId="0" applyFont="1" applyFill="1" applyBorder="1"/>
    <xf numFmtId="0" fontId="43" fillId="38" borderId="40" xfId="0" applyFont="1" applyFill="1" applyBorder="1" applyProtection="1"/>
    <xf numFmtId="0" fontId="43" fillId="38" borderId="41" xfId="0" applyFont="1" applyFill="1" applyBorder="1"/>
    <xf numFmtId="0" fontId="49" fillId="36" borderId="26" xfId="0" applyFont="1" applyFill="1" applyBorder="1" applyProtection="1"/>
    <xf numFmtId="0" fontId="43" fillId="36" borderId="26" xfId="0" applyFont="1" applyFill="1" applyBorder="1" applyProtection="1"/>
    <xf numFmtId="0" fontId="44" fillId="0" borderId="26" xfId="0" applyFont="1" applyBorder="1" applyProtection="1">
      <protection locked="0"/>
    </xf>
    <xf numFmtId="171" fontId="43" fillId="36" borderId="41" xfId="0" applyNumberFormat="1" applyFont="1" applyFill="1" applyBorder="1" applyProtection="1"/>
    <xf numFmtId="0" fontId="67" fillId="23" borderId="0" xfId="46" applyFont="1">
      <alignment horizontal="left" vertical="top"/>
    </xf>
    <xf numFmtId="0" fontId="68" fillId="23" borderId="0" xfId="0" applyFont="1" applyFill="1" applyAlignment="1" applyProtection="1"/>
    <xf numFmtId="37" fontId="8" fillId="23" borderId="19" xfId="0" applyNumberFormat="1" applyFont="1" applyFill="1" applyBorder="1" applyAlignment="1">
      <alignment wrapText="1"/>
    </xf>
    <xf numFmtId="0" fontId="0" fillId="23" borderId="20" xfId="0" applyFill="1" applyBorder="1" applyAlignment="1">
      <alignment wrapText="1"/>
    </xf>
    <xf numFmtId="0" fontId="0" fillId="23" borderId="21" xfId="0" applyFill="1" applyBorder="1" applyAlignment="1">
      <alignment wrapText="1"/>
    </xf>
    <xf numFmtId="0" fontId="0" fillId="0" borderId="12" xfId="0" applyFill="1" applyBorder="1" applyAlignment="1" applyProtection="1">
      <protection locked="0"/>
    </xf>
    <xf numFmtId="0" fontId="0" fillId="0" borderId="15" xfId="0" applyFill="1" applyBorder="1" applyAlignment="1" applyProtection="1">
      <protection locked="0"/>
    </xf>
    <xf numFmtId="0" fontId="0" fillId="0" borderId="45" xfId="0" applyFill="1" applyBorder="1" applyAlignment="1" applyProtection="1">
      <protection locked="0"/>
    </xf>
    <xf numFmtId="0" fontId="0" fillId="0" borderId="46" xfId="0" applyFill="1" applyBorder="1" applyAlignment="1" applyProtection="1">
      <protection locked="0"/>
    </xf>
    <xf numFmtId="0" fontId="0" fillId="0" borderId="47" xfId="0" applyFill="1" applyBorder="1" applyAlignment="1" applyProtection="1">
      <protection locked="0"/>
    </xf>
    <xf numFmtId="0" fontId="0" fillId="0" borderId="48" xfId="0" applyFill="1" applyBorder="1" applyAlignment="1" applyProtection="1">
      <protection locked="0"/>
    </xf>
    <xf numFmtId="0" fontId="0" fillId="24" borderId="12" xfId="0" applyFill="1" applyBorder="1" applyAlignment="1" applyProtection="1">
      <protection locked="0"/>
    </xf>
    <xf numFmtId="0" fontId="0" fillId="0" borderId="15" xfId="0" applyBorder="1" applyAlignment="1" applyProtection="1">
      <protection locked="0"/>
    </xf>
    <xf numFmtId="0" fontId="0" fillId="0" borderId="45" xfId="0" applyBorder="1" applyAlignment="1" applyProtection="1">
      <protection locked="0"/>
    </xf>
    <xf numFmtId="0" fontId="0" fillId="0" borderId="46" xfId="0" applyBorder="1" applyAlignment="1" applyProtection="1">
      <protection locked="0"/>
    </xf>
    <xf numFmtId="0" fontId="0" fillId="0" borderId="47" xfId="0" applyBorder="1" applyAlignment="1" applyProtection="1">
      <protection locked="0"/>
    </xf>
    <xf numFmtId="0" fontId="0" fillId="0" borderId="48" xfId="0" applyBorder="1" applyAlignment="1" applyProtection="1">
      <protection locked="0"/>
    </xf>
    <xf numFmtId="0" fontId="0" fillId="24" borderId="19" xfId="0" applyFill="1" applyBorder="1" applyAlignment="1" applyProtection="1">
      <protection locked="0"/>
    </xf>
    <xf numFmtId="0" fontId="0" fillId="0" borderId="21" xfId="0" applyBorder="1" applyAlignment="1" applyProtection="1">
      <protection locked="0"/>
    </xf>
    <xf numFmtId="37" fontId="3" fillId="23" borderId="47" xfId="0" applyNumberFormat="1" applyFont="1" applyFill="1" applyBorder="1" applyAlignment="1"/>
    <xf numFmtId="0" fontId="3" fillId="23" borderId="47" xfId="0" applyFont="1" applyFill="1" applyBorder="1" applyAlignment="1"/>
    <xf numFmtId="37" fontId="0" fillId="23" borderId="19" xfId="28" applyNumberFormat="1" applyFont="1" applyFill="1" applyBorder="1" applyAlignment="1" applyProtection="1">
      <alignment wrapText="1"/>
    </xf>
    <xf numFmtId="0" fontId="0" fillId="0" borderId="20" xfId="0" applyBorder="1" applyAlignment="1">
      <alignment wrapText="1"/>
    </xf>
    <xf numFmtId="0" fontId="0" fillId="0" borderId="21" xfId="0" applyBorder="1" applyAlignment="1">
      <alignment wrapText="1"/>
    </xf>
    <xf numFmtId="0" fontId="52" fillId="23" borderId="49" xfId="0" applyFont="1" applyFill="1" applyBorder="1" applyAlignment="1" applyProtection="1">
      <alignment horizontal="left" vertical="top" wrapText="1"/>
    </xf>
    <xf numFmtId="0" fontId="52" fillId="23" borderId="0" xfId="0" applyFont="1" applyFill="1" applyBorder="1" applyAlignment="1" applyProtection="1">
      <alignment horizontal="left" vertical="top" wrapText="1"/>
    </xf>
    <xf numFmtId="37" fontId="0" fillId="23" borderId="19" xfId="28" applyNumberFormat="1" applyFont="1" applyFill="1" applyBorder="1" applyAlignment="1" applyProtection="1">
      <alignment horizontal="center" wrapText="1"/>
    </xf>
    <xf numFmtId="37" fontId="0" fillId="23" borderId="21" xfId="28" applyNumberFormat="1" applyFont="1" applyFill="1" applyBorder="1" applyAlignment="1" applyProtection="1">
      <alignment horizontal="center" wrapText="1"/>
    </xf>
    <xf numFmtId="37" fontId="1" fillId="23" borderId="19" xfId="28" applyNumberFormat="1" applyFont="1" applyFill="1" applyBorder="1" applyAlignment="1" applyProtection="1">
      <alignment wrapText="1"/>
    </xf>
    <xf numFmtId="0" fontId="0" fillId="0" borderId="21" xfId="0" applyBorder="1" applyAlignment="1" applyProtection="1">
      <alignment wrapText="1"/>
    </xf>
    <xf numFmtId="2" fontId="0" fillId="23" borderId="19" xfId="28" applyNumberFormat="1" applyFont="1" applyFill="1" applyBorder="1" applyAlignment="1" applyProtection="1">
      <alignment horizontal="left" wrapText="1"/>
    </xf>
    <xf numFmtId="0" fontId="0" fillId="0" borderId="21" xfId="0" applyBorder="1" applyAlignment="1">
      <alignment horizontal="left" wrapText="1"/>
    </xf>
    <xf numFmtId="37" fontId="0" fillId="23" borderId="19" xfId="28" applyNumberFormat="1" applyFont="1" applyFill="1" applyBorder="1" applyAlignment="1" applyProtection="1">
      <alignment horizontal="center"/>
    </xf>
    <xf numFmtId="37" fontId="0" fillId="23" borderId="20" xfId="28" applyNumberFormat="1" applyFont="1" applyFill="1" applyBorder="1" applyAlignment="1" applyProtection="1">
      <alignment horizontal="center"/>
    </xf>
    <xf numFmtId="37" fontId="0" fillId="23" borderId="21" xfId="28" applyNumberFormat="1" applyFont="1" applyFill="1" applyBorder="1" applyAlignment="1" applyProtection="1">
      <alignment horizontal="center"/>
    </xf>
    <xf numFmtId="37" fontId="0" fillId="23" borderId="19" xfId="28" applyNumberFormat="1" applyFont="1" applyFill="1" applyBorder="1" applyAlignment="1" applyProtection="1"/>
    <xf numFmtId="37" fontId="0" fillId="23" borderId="20" xfId="28" applyNumberFormat="1" applyFont="1" applyFill="1" applyBorder="1" applyAlignment="1" applyProtection="1"/>
    <xf numFmtId="0" fontId="0" fillId="0" borderId="20" xfId="0" applyBorder="1" applyAlignment="1" applyProtection="1"/>
    <xf numFmtId="0" fontId="0" fillId="0" borderId="21" xfId="0" applyBorder="1" applyAlignment="1" applyProtection="1"/>
    <xf numFmtId="166" fontId="0" fillId="0" borderId="0" xfId="0" applyNumberFormat="1" applyFill="1" applyBorder="1" applyAlignment="1">
      <alignment horizontal="center"/>
    </xf>
    <xf numFmtId="168" fontId="2" fillId="23" borderId="16" xfId="0" quotePrefix="1" applyNumberFormat="1" applyFont="1" applyFill="1" applyBorder="1" applyAlignment="1" applyProtection="1">
      <alignment horizontal="center" vertical="center"/>
      <protection hidden="1"/>
    </xf>
    <xf numFmtId="0" fontId="8" fillId="0" borderId="42" xfId="0" applyFont="1" applyBorder="1" applyAlignment="1">
      <alignment horizontal="center" vertical="center"/>
    </xf>
    <xf numFmtId="0" fontId="8" fillId="0" borderId="37" xfId="0" applyFont="1" applyBorder="1" applyAlignment="1">
      <alignment horizontal="center" vertical="center"/>
    </xf>
    <xf numFmtId="0" fontId="8" fillId="0" borderId="18" xfId="0" applyFont="1" applyBorder="1" applyAlignment="1">
      <alignment horizontal="center" vertical="center"/>
    </xf>
    <xf numFmtId="0" fontId="8" fillId="0" borderId="43" xfId="0" applyFont="1" applyBorder="1" applyAlignment="1">
      <alignment horizontal="center" vertical="center"/>
    </xf>
    <xf numFmtId="0" fontId="8" fillId="0" borderId="50" xfId="0" applyFont="1" applyBorder="1" applyAlignment="1">
      <alignment horizontal="center" vertical="center"/>
    </xf>
    <xf numFmtId="168" fontId="9" fillId="23" borderId="36" xfId="0" applyNumberFormat="1" applyFont="1" applyFill="1" applyBorder="1" applyAlignment="1" applyProtection="1">
      <alignment wrapText="1"/>
    </xf>
    <xf numFmtId="0" fontId="0" fillId="0" borderId="40" xfId="0" applyBorder="1" applyAlignment="1">
      <alignment wrapText="1"/>
    </xf>
    <xf numFmtId="0" fontId="0" fillId="0" borderId="41" xfId="0" applyBorder="1" applyAlignment="1">
      <alignment wrapText="1"/>
    </xf>
    <xf numFmtId="37" fontId="8" fillId="23" borderId="19" xfId="0" applyNumberFormat="1" applyFont="1" applyFill="1" applyBorder="1" applyAlignment="1" applyProtection="1">
      <protection hidden="1"/>
    </xf>
    <xf numFmtId="0" fontId="8" fillId="0" borderId="20" xfId="0" applyNumberFormat="1" applyFont="1" applyBorder="1" applyAlignment="1"/>
    <xf numFmtId="0" fontId="0" fillId="0" borderId="21" xfId="0" applyBorder="1" applyAlignment="1"/>
    <xf numFmtId="0" fontId="9" fillId="23" borderId="3" xfId="0" applyFont="1" applyFill="1" applyBorder="1" applyAlignment="1" applyProtection="1">
      <alignment wrapText="1"/>
    </xf>
    <xf numFmtId="0" fontId="0" fillId="0" borderId="3" xfId="0" applyBorder="1" applyAlignment="1">
      <alignment wrapText="1"/>
    </xf>
    <xf numFmtId="168" fontId="2" fillId="23" borderId="3" xfId="0" quotePrefix="1" applyNumberFormat="1" applyFont="1" applyFill="1" applyBorder="1" applyAlignment="1" applyProtection="1">
      <alignment horizontal="center" vertical="center"/>
      <protection hidden="1"/>
    </xf>
    <xf numFmtId="0" fontId="0" fillId="0" borderId="3" xfId="0" applyBorder="1" applyAlignment="1">
      <alignment horizontal="center" vertical="center"/>
    </xf>
    <xf numFmtId="0" fontId="0" fillId="0" borderId="3" xfId="0" applyBorder="1" applyAlignment="1"/>
    <xf numFmtId="37" fontId="8" fillId="23" borderId="19" xfId="0" applyNumberFormat="1" applyFont="1" applyFill="1" applyBorder="1" applyAlignment="1" applyProtection="1">
      <alignment wrapText="1"/>
      <protection hidden="1"/>
    </xf>
    <xf numFmtId="0" fontId="8" fillId="0" borderId="20" xfId="0" applyFont="1" applyBorder="1" applyAlignment="1"/>
    <xf numFmtId="0" fontId="8" fillId="0" borderId="21" xfId="0" applyFont="1" applyBorder="1" applyAlignment="1"/>
    <xf numFmtId="37" fontId="0" fillId="23" borderId="19" xfId="0" applyNumberFormat="1" applyFill="1" applyBorder="1" applyAlignment="1" applyProtection="1">
      <alignment wrapText="1"/>
      <protection hidden="1"/>
    </xf>
    <xf numFmtId="0" fontId="45" fillId="25" borderId="3" xfId="0" applyNumberFormat="1" applyFont="1" applyFill="1" applyBorder="1" applyAlignment="1" applyProtection="1">
      <alignment horizontal="left" vertical="center" wrapText="1"/>
    </xf>
    <xf numFmtId="0" fontId="45" fillId="0" borderId="3" xfId="0" applyFont="1" applyBorder="1" applyAlignment="1">
      <alignment horizontal="left" vertical="center" wrapText="1"/>
    </xf>
    <xf numFmtId="2" fontId="0" fillId="23" borderId="19" xfId="28" applyNumberFormat="1" applyFont="1" applyFill="1" applyBorder="1" applyAlignment="1" applyProtection="1">
      <alignment horizontal="center" wrapText="1"/>
    </xf>
    <xf numFmtId="2" fontId="0" fillId="23" borderId="20" xfId="28" applyNumberFormat="1" applyFont="1" applyFill="1" applyBorder="1" applyAlignment="1" applyProtection="1">
      <alignment horizontal="center" wrapText="1"/>
    </xf>
    <xf numFmtId="2" fontId="0" fillId="23" borderId="21" xfId="28" applyNumberFormat="1" applyFont="1" applyFill="1" applyBorder="1" applyAlignment="1" applyProtection="1">
      <alignment horizontal="center" wrapText="1"/>
    </xf>
    <xf numFmtId="0" fontId="45" fillId="27" borderId="3" xfId="0" applyNumberFormat="1" applyFont="1" applyFill="1" applyBorder="1" applyAlignment="1" applyProtection="1">
      <alignment horizontal="center" wrapText="1"/>
    </xf>
    <xf numFmtId="0" fontId="45" fillId="25" borderId="3" xfId="0" applyNumberFormat="1" applyFont="1" applyFill="1" applyBorder="1" applyAlignment="1" applyProtection="1">
      <alignment horizontal="center" wrapText="1"/>
    </xf>
    <xf numFmtId="0" fontId="45" fillId="25" borderId="36" xfId="0" applyNumberFormat="1" applyFont="1" applyFill="1" applyBorder="1" applyAlignment="1" applyProtection="1">
      <alignment horizontal="center" wrapText="1"/>
    </xf>
    <xf numFmtId="0" fontId="45" fillId="25" borderId="41" xfId="0" applyNumberFormat="1" applyFont="1" applyFill="1" applyBorder="1" applyAlignment="1" applyProtection="1">
      <alignment horizontal="center" wrapText="1"/>
    </xf>
    <xf numFmtId="0" fontId="45" fillId="27" borderId="36" xfId="0" applyNumberFormat="1" applyFont="1" applyFill="1" applyBorder="1" applyAlignment="1" applyProtection="1">
      <alignment horizontal="center" wrapText="1"/>
    </xf>
    <xf numFmtId="0" fontId="45" fillId="27" borderId="41" xfId="0" applyNumberFormat="1" applyFont="1" applyFill="1" applyBorder="1" applyAlignment="1" applyProtection="1">
      <alignment horizontal="center" wrapText="1"/>
    </xf>
  </cellXfs>
  <cellStyles count="6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xfId="29"/>
    <cellStyle name="Comma 3" xfId="30"/>
    <cellStyle name="Comma_13 Conversion and New Ministry Forms" xfId="31"/>
    <cellStyle name="Comma_EstS6803-04" xfId="32"/>
    <cellStyle name="CP" xfId="33"/>
    <cellStyle name="CP2" xfId="34"/>
    <cellStyle name="Explanatory Text" xfId="35" builtinId="53" customBuiltin="1"/>
    <cellStyle name="Good" xfId="36" builtinId="26" customBuiltin="1"/>
    <cellStyle name="Heading" xfId="37"/>
    <cellStyle name="Heading 1" xfId="38" builtinId="16" customBuiltin="1"/>
    <cellStyle name="Heading 2" xfId="39" builtinId="17" customBuiltin="1"/>
    <cellStyle name="Heading 3" xfId="40" builtinId="18" customBuiltin="1"/>
    <cellStyle name="Heading 4" xfId="41" builtinId="19" customBuiltin="1"/>
    <cellStyle name="Hyperlink" xfId="42" builtinId="8"/>
    <cellStyle name="Input" xfId="43" builtinId="20" customBuiltin="1"/>
    <cellStyle name="Input 2" xfId="44"/>
    <cellStyle name="Input 3" xfId="45"/>
    <cellStyle name="Left" xfId="46"/>
    <cellStyle name="Left 2" xfId="47"/>
    <cellStyle name="Linked Cell" xfId="48" builtinId="24" customBuiltin="1"/>
    <cellStyle name="Min" xfId="49"/>
    <cellStyle name="Neutral" xfId="50" builtinId="28" customBuiltin="1"/>
    <cellStyle name="Normal" xfId="0" builtinId="0"/>
    <cellStyle name="Normal 2" xfId="51"/>
    <cellStyle name="Normal 3" xfId="52"/>
    <cellStyle name="Normal 3 2" xfId="53"/>
    <cellStyle name="Note" xfId="54" builtinId="10" customBuiltin="1"/>
    <cellStyle name="Output" xfId="55" builtinId="21" customBuiltin="1"/>
    <cellStyle name="Right" xfId="56"/>
    <cellStyle name="Right 2" xfId="57"/>
    <cellStyle name="Sub heading" xfId="58"/>
    <cellStyle name="Title" xfId="59" builtinId="15" customBuiltin="1"/>
    <cellStyle name="Total" xfId="60" builtinId="25" customBuiltin="1"/>
    <cellStyle name="Warning Text" xfId="61"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Temporary\empty.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123"/>
  <sheetViews>
    <sheetView zoomScale="115" zoomScaleNormal="115" workbookViewId="0">
      <selection activeCell="I8" sqref="I8"/>
    </sheetView>
  </sheetViews>
  <sheetFormatPr defaultColWidth="0" defaultRowHeight="12.75" zeroHeight="1" x14ac:dyDescent="0.2"/>
  <cols>
    <col min="1" max="1" width="5.85546875" style="22" customWidth="1"/>
    <col min="2" max="2" width="5.140625" style="22" customWidth="1"/>
    <col min="3" max="10" width="9.140625" style="22" customWidth="1"/>
    <col min="11" max="11" width="21.5703125" style="22" customWidth="1"/>
    <col min="12" max="12" width="2.85546875" style="65" customWidth="1"/>
    <col min="13" max="16384" width="2.28515625" style="65" hidden="1"/>
  </cols>
  <sheetData>
    <row r="1" spans="1:14" s="1" customFormat="1" ht="13.5" thickBot="1" x14ac:dyDescent="0.25">
      <c r="A1" s="496" t="s">
        <v>1439</v>
      </c>
      <c r="B1" s="573" t="s">
        <v>1526</v>
      </c>
      <c r="C1" s="2"/>
      <c r="D1" s="2"/>
      <c r="E1" s="2"/>
      <c r="F1" s="2"/>
      <c r="G1" s="2"/>
      <c r="H1" s="2"/>
      <c r="I1" s="2"/>
      <c r="J1" s="2"/>
      <c r="K1" s="2"/>
    </row>
    <row r="2" spans="1:14" s="1" customFormat="1" ht="29.25" customHeight="1" thickBot="1" x14ac:dyDescent="0.25">
      <c r="A2" s="13" t="s">
        <v>408</v>
      </c>
      <c r="B2" s="2"/>
      <c r="C2" s="2"/>
      <c r="D2" s="2"/>
      <c r="E2" s="2"/>
      <c r="F2" s="2"/>
      <c r="G2" s="13" t="s">
        <v>505</v>
      </c>
      <c r="H2" s="20"/>
      <c r="I2" s="575"/>
      <c r="J2" s="576"/>
      <c r="K2" s="577"/>
    </row>
    <row r="3" spans="1:14" s="1" customFormat="1" ht="16.5" thickBot="1" x14ac:dyDescent="0.3">
      <c r="A3" s="2"/>
      <c r="B3" s="2"/>
      <c r="C3" s="2"/>
      <c r="D3" s="169"/>
      <c r="E3" s="2"/>
      <c r="F3" s="2"/>
      <c r="G3" s="13" t="s">
        <v>986</v>
      </c>
      <c r="H3" s="20"/>
      <c r="I3" s="184"/>
      <c r="J3" s="20"/>
      <c r="K3" s="20"/>
      <c r="M3" s="1">
        <v>800041</v>
      </c>
      <c r="N3" s="1" t="s">
        <v>500</v>
      </c>
    </row>
    <row r="4" spans="1:14" s="1" customFormat="1" ht="22.5" customHeight="1" thickTop="1" x14ac:dyDescent="0.2">
      <c r="A4" s="2"/>
      <c r="B4" s="2"/>
      <c r="C4" s="2"/>
      <c r="D4" s="2"/>
      <c r="E4" s="2"/>
      <c r="F4" s="2"/>
      <c r="G4" s="2"/>
      <c r="H4" s="2"/>
      <c r="I4" s="2"/>
      <c r="J4" s="2"/>
      <c r="K4" s="2"/>
      <c r="M4" s="1">
        <v>800121</v>
      </c>
      <c r="N4" s="1" t="s">
        <v>1404</v>
      </c>
    </row>
    <row r="5" spans="1:14" s="1" customFormat="1" ht="20.25" customHeight="1" thickBot="1" x14ac:dyDescent="0.25">
      <c r="A5" s="2"/>
      <c r="B5" s="2"/>
      <c r="C5" s="2"/>
      <c r="D5" s="2"/>
      <c r="E5" s="2"/>
      <c r="F5" s="2"/>
      <c r="G5" s="2"/>
      <c r="H5" s="2"/>
      <c r="I5" s="2"/>
      <c r="J5" s="2"/>
      <c r="K5" s="2"/>
      <c r="M5" s="1">
        <v>800201</v>
      </c>
      <c r="N5" s="1" t="s">
        <v>502</v>
      </c>
    </row>
    <row r="6" spans="1:14" s="1" customFormat="1" ht="34.5" thickBot="1" x14ac:dyDescent="0.55000000000000004">
      <c r="A6" s="170" t="s">
        <v>1466</v>
      </c>
      <c r="B6" s="171"/>
      <c r="C6" s="171"/>
      <c r="D6" s="172"/>
      <c r="E6" s="173"/>
      <c r="F6" s="173"/>
      <c r="G6" s="173"/>
      <c r="H6" s="173"/>
      <c r="I6" s="173"/>
      <c r="J6" s="174"/>
      <c r="K6" s="171"/>
      <c r="M6" s="1">
        <v>800391</v>
      </c>
      <c r="N6" s="1" t="s">
        <v>503</v>
      </c>
    </row>
    <row r="7" spans="1:14" s="1" customFormat="1" x14ac:dyDescent="0.2">
      <c r="A7" s="2"/>
      <c r="B7" s="2"/>
      <c r="C7" s="2"/>
      <c r="D7" s="2"/>
      <c r="E7" s="2"/>
      <c r="F7" s="2"/>
      <c r="G7" s="2"/>
      <c r="H7" s="2"/>
      <c r="I7" s="2"/>
      <c r="J7" s="2"/>
      <c r="K7" s="2"/>
      <c r="M7" s="1">
        <v>800471</v>
      </c>
      <c r="N7" s="1" t="s">
        <v>1405</v>
      </c>
    </row>
    <row r="8" spans="1:14" s="1" customFormat="1" x14ac:dyDescent="0.2">
      <c r="A8" s="2"/>
      <c r="B8" s="2"/>
      <c r="C8" s="2"/>
      <c r="D8" s="2"/>
      <c r="E8" s="2"/>
      <c r="F8" s="2"/>
      <c r="G8" s="2"/>
      <c r="H8" s="2"/>
      <c r="I8" s="2"/>
      <c r="J8" s="2"/>
      <c r="K8" s="2"/>
      <c r="M8" s="1">
        <v>800551</v>
      </c>
      <c r="N8" s="1" t="s">
        <v>504</v>
      </c>
    </row>
    <row r="9" spans="1:14" s="1" customFormat="1" x14ac:dyDescent="0.2">
      <c r="A9" s="2"/>
      <c r="B9" s="2"/>
      <c r="C9" s="2"/>
      <c r="D9" s="2"/>
      <c r="E9" s="2"/>
      <c r="F9" s="2"/>
      <c r="G9" s="2"/>
      <c r="H9" s="2"/>
      <c r="I9" s="2"/>
      <c r="J9" s="2"/>
      <c r="K9" s="2"/>
    </row>
    <row r="10" spans="1:14" s="1" customFormat="1" ht="23.25" x14ac:dyDescent="0.35">
      <c r="A10" s="175" t="s">
        <v>1238</v>
      </c>
      <c r="B10" s="175"/>
      <c r="C10" s="175"/>
      <c r="D10" s="175"/>
      <c r="E10" s="175"/>
      <c r="F10" s="175"/>
      <c r="G10" s="175"/>
      <c r="H10" s="175"/>
      <c r="I10" s="175"/>
      <c r="J10" s="175"/>
      <c r="K10" s="175"/>
    </row>
    <row r="11" spans="1:14" s="1" customFormat="1" x14ac:dyDescent="0.2">
      <c r="A11" s="2"/>
      <c r="B11" s="2"/>
      <c r="C11" s="2"/>
      <c r="D11" s="2"/>
      <c r="E11" s="2"/>
      <c r="F11" s="2"/>
      <c r="G11" s="2"/>
      <c r="H11" s="2"/>
      <c r="I11" s="2"/>
      <c r="J11" s="2"/>
      <c r="K11" s="2"/>
    </row>
    <row r="12" spans="1:14" s="1" customFormat="1" x14ac:dyDescent="0.2">
      <c r="A12" s="2"/>
      <c r="B12" s="2"/>
      <c r="C12" s="2"/>
      <c r="D12" s="2"/>
      <c r="E12" s="2"/>
      <c r="F12" s="2"/>
      <c r="G12" s="2"/>
      <c r="H12" s="2"/>
      <c r="I12" s="2"/>
      <c r="J12" s="2"/>
      <c r="K12" s="2"/>
    </row>
    <row r="13" spans="1:14" s="1" customFormat="1" x14ac:dyDescent="0.2">
      <c r="A13" s="2"/>
      <c r="B13" s="2"/>
      <c r="C13" s="2"/>
      <c r="D13" s="2"/>
      <c r="E13" s="2"/>
      <c r="F13" s="2"/>
      <c r="G13" s="2"/>
      <c r="H13" s="2"/>
      <c r="I13" s="2"/>
      <c r="J13" s="2"/>
      <c r="K13" s="2"/>
    </row>
    <row r="14" spans="1:14" s="1" customFormat="1" ht="15" x14ac:dyDescent="0.2">
      <c r="A14" s="176" t="s">
        <v>1239</v>
      </c>
      <c r="B14" s="176"/>
      <c r="C14" s="176"/>
      <c r="D14" s="176"/>
      <c r="E14" s="176"/>
      <c r="F14" s="176"/>
      <c r="G14" s="176"/>
      <c r="H14" s="176"/>
      <c r="I14" s="176"/>
      <c r="J14" s="176"/>
      <c r="K14" s="176"/>
    </row>
    <row r="15" spans="1:14" s="1" customFormat="1" ht="15.75" thickBot="1" x14ac:dyDescent="0.25">
      <c r="A15" s="176"/>
      <c r="B15" s="176"/>
      <c r="C15" s="176"/>
      <c r="D15" s="176"/>
      <c r="E15" s="176"/>
      <c r="F15" s="176"/>
      <c r="G15" s="176"/>
      <c r="H15" s="176"/>
      <c r="I15" s="176"/>
      <c r="J15" s="176"/>
      <c r="K15" s="176"/>
    </row>
    <row r="16" spans="1:14" s="1" customFormat="1" ht="15.75" thickBot="1" x14ac:dyDescent="0.25">
      <c r="A16" s="177" t="s">
        <v>1240</v>
      </c>
      <c r="B16" s="592">
        <f>+I2</f>
        <v>0</v>
      </c>
      <c r="C16" s="593"/>
      <c r="D16" s="593"/>
      <c r="E16" s="593"/>
      <c r="F16" s="593"/>
      <c r="G16" s="593"/>
      <c r="H16" s="593"/>
      <c r="I16" s="176" t="s">
        <v>1241</v>
      </c>
      <c r="J16" s="590"/>
      <c r="K16" s="591"/>
    </row>
    <row r="17" spans="1:11" s="1" customFormat="1" ht="15" x14ac:dyDescent="0.2">
      <c r="A17" s="176"/>
      <c r="B17" s="176"/>
      <c r="C17" s="176"/>
      <c r="D17" s="176"/>
      <c r="E17" s="176"/>
      <c r="F17" s="176"/>
      <c r="G17" s="176"/>
      <c r="H17" s="176"/>
      <c r="I17" s="176"/>
      <c r="J17" s="176"/>
      <c r="K17" s="176"/>
    </row>
    <row r="18" spans="1:11" s="1" customFormat="1" ht="15" x14ac:dyDescent="0.2">
      <c r="A18" s="178" t="s">
        <v>1467</v>
      </c>
      <c r="B18" s="176"/>
      <c r="C18" s="176"/>
      <c r="D18" s="176"/>
      <c r="E18" s="176"/>
      <c r="F18" s="176"/>
      <c r="G18" s="176"/>
      <c r="H18" s="176"/>
      <c r="I18" s="176"/>
      <c r="J18" s="176"/>
      <c r="K18" s="176"/>
    </row>
    <row r="19" spans="1:11" s="1" customFormat="1" ht="15" x14ac:dyDescent="0.2">
      <c r="A19" s="176"/>
      <c r="B19" s="176"/>
      <c r="C19" s="176"/>
      <c r="D19" s="176"/>
      <c r="E19" s="176"/>
      <c r="F19" s="176"/>
      <c r="G19" s="176"/>
      <c r="H19" s="176"/>
      <c r="I19" s="176"/>
      <c r="J19" s="176"/>
      <c r="K19" s="176"/>
    </row>
    <row r="20" spans="1:11" s="1" customFormat="1" ht="15" x14ac:dyDescent="0.2">
      <c r="A20" s="176"/>
      <c r="B20" s="176"/>
      <c r="C20" s="176"/>
      <c r="D20" s="176"/>
      <c r="E20" s="176"/>
      <c r="F20" s="176"/>
      <c r="G20" s="176"/>
      <c r="H20" s="176"/>
      <c r="I20" s="176"/>
      <c r="J20" s="176"/>
      <c r="K20" s="176"/>
    </row>
    <row r="21" spans="1:11" s="1" customFormat="1" x14ac:dyDescent="0.2">
      <c r="A21" s="2"/>
      <c r="B21" s="2"/>
      <c r="C21" s="2"/>
      <c r="D21" s="2"/>
      <c r="E21" s="2"/>
      <c r="F21" s="2"/>
      <c r="G21" s="2"/>
      <c r="H21" s="2"/>
      <c r="I21" s="2"/>
      <c r="J21" s="2"/>
      <c r="K21" s="2"/>
    </row>
    <row r="22" spans="1:11" s="1" customFormat="1" x14ac:dyDescent="0.2">
      <c r="A22" s="2"/>
      <c r="B22" s="2"/>
      <c r="C22" s="2"/>
      <c r="D22" s="2"/>
      <c r="E22" s="2"/>
      <c r="F22" s="2"/>
      <c r="G22" s="2"/>
      <c r="H22" s="2"/>
      <c r="I22" s="2"/>
      <c r="J22" s="2"/>
      <c r="K22" s="2"/>
    </row>
    <row r="23" spans="1:11" s="1" customFormat="1" ht="13.5" thickBot="1" x14ac:dyDescent="0.25">
      <c r="A23" s="2"/>
      <c r="B23" s="2"/>
      <c r="C23" s="2"/>
      <c r="D23" s="2"/>
      <c r="E23" s="2"/>
      <c r="F23" s="2"/>
      <c r="G23" s="2"/>
      <c r="H23" s="2"/>
      <c r="I23" s="2"/>
      <c r="J23" s="2"/>
      <c r="K23" s="2"/>
    </row>
    <row r="24" spans="1:11" s="1" customFormat="1" x14ac:dyDescent="0.2">
      <c r="A24" s="2"/>
      <c r="B24" s="578"/>
      <c r="C24" s="579"/>
      <c r="D24" s="580"/>
      <c r="E24" s="2"/>
      <c r="F24" s="2"/>
      <c r="G24" s="584"/>
      <c r="H24" s="585"/>
      <c r="I24" s="585"/>
      <c r="J24" s="585"/>
      <c r="K24" s="586"/>
    </row>
    <row r="25" spans="1:11" s="1" customFormat="1" ht="13.5" thickBot="1" x14ac:dyDescent="0.25">
      <c r="A25" s="2" t="s">
        <v>1242</v>
      </c>
      <c r="B25" s="581"/>
      <c r="C25" s="582"/>
      <c r="D25" s="583"/>
      <c r="E25" s="179"/>
      <c r="F25" s="2"/>
      <c r="G25" s="587"/>
      <c r="H25" s="588"/>
      <c r="I25" s="588"/>
      <c r="J25" s="588"/>
      <c r="K25" s="589"/>
    </row>
    <row r="26" spans="1:11" s="1" customFormat="1" x14ac:dyDescent="0.2">
      <c r="A26" s="2"/>
      <c r="B26" s="2"/>
      <c r="C26" s="2"/>
      <c r="D26" s="2"/>
      <c r="E26" s="2"/>
      <c r="F26" s="2"/>
      <c r="G26" s="2"/>
      <c r="H26" s="2"/>
      <c r="I26" s="2"/>
      <c r="J26" s="2"/>
      <c r="K26" s="2"/>
    </row>
    <row r="27" spans="1:11" s="1" customFormat="1" x14ac:dyDescent="0.2">
      <c r="A27" s="2"/>
      <c r="B27" s="2"/>
      <c r="C27" s="2"/>
      <c r="D27" s="2"/>
      <c r="E27" s="2"/>
      <c r="F27" s="2"/>
      <c r="G27" s="2" t="s">
        <v>1243</v>
      </c>
      <c r="H27" s="2"/>
      <c r="I27" s="2"/>
      <c r="J27" s="2"/>
      <c r="K27" s="2"/>
    </row>
    <row r="28" spans="1:11" s="1" customFormat="1" x14ac:dyDescent="0.2">
      <c r="A28" s="2"/>
      <c r="B28" s="2"/>
      <c r="C28" s="2"/>
      <c r="D28" s="2"/>
      <c r="E28" s="2"/>
      <c r="F28" s="2"/>
      <c r="G28" s="2"/>
      <c r="H28" s="2"/>
      <c r="I28" s="2"/>
      <c r="J28" s="2"/>
      <c r="K28" s="2"/>
    </row>
    <row r="29" spans="1:11" s="1" customFormat="1" x14ac:dyDescent="0.2">
      <c r="A29" s="2"/>
      <c r="B29" s="2"/>
      <c r="C29" s="2"/>
      <c r="D29" s="2"/>
      <c r="E29" s="2"/>
      <c r="F29" s="2"/>
      <c r="G29" s="2"/>
      <c r="H29" s="2"/>
      <c r="I29" s="2"/>
      <c r="J29" s="2"/>
      <c r="K29" s="2"/>
    </row>
    <row r="30" spans="1:11" ht="12.75" hidden="1" customHeight="1" x14ac:dyDescent="0.2">
      <c r="A30" s="2"/>
      <c r="B30" s="2"/>
      <c r="C30" s="2"/>
      <c r="D30" s="2"/>
      <c r="E30" s="2"/>
      <c r="F30" s="2"/>
      <c r="G30" s="2"/>
      <c r="H30" s="2"/>
      <c r="I30" s="2"/>
      <c r="J30" s="2"/>
      <c r="K30" s="2"/>
    </row>
    <row r="31" spans="1:11" ht="12.75" hidden="1" customHeight="1" x14ac:dyDescent="0.2">
      <c r="A31" s="2"/>
      <c r="B31" s="2"/>
      <c r="C31" s="2"/>
      <c r="D31" s="2"/>
      <c r="E31" s="2"/>
      <c r="F31" s="2"/>
      <c r="G31" s="2"/>
      <c r="H31" s="2"/>
      <c r="I31" s="2"/>
      <c r="J31" s="2"/>
      <c r="K31" s="2"/>
    </row>
    <row r="32" spans="1:11" ht="12.75" hidden="1" customHeight="1" x14ac:dyDescent="0.2">
      <c r="A32" s="2"/>
      <c r="B32" s="2"/>
      <c r="C32" s="2"/>
      <c r="D32" s="2"/>
      <c r="E32" s="2"/>
      <c r="F32" s="2"/>
      <c r="G32" s="2"/>
      <c r="H32" s="2"/>
      <c r="I32" s="2"/>
      <c r="J32" s="2"/>
      <c r="K32" s="2"/>
    </row>
    <row r="33" spans="1:11" ht="12.75" hidden="1" customHeight="1" x14ac:dyDescent="0.2">
      <c r="A33" s="2"/>
      <c r="B33" s="2"/>
      <c r="C33" s="2"/>
      <c r="D33" s="2"/>
      <c r="E33" s="2"/>
      <c r="F33" s="2"/>
      <c r="G33" s="2"/>
      <c r="H33" s="2"/>
      <c r="I33" s="2"/>
      <c r="J33" s="2"/>
      <c r="K33" s="2"/>
    </row>
    <row r="34" spans="1:11" ht="12.75" hidden="1" customHeight="1" x14ac:dyDescent="0.2">
      <c r="A34" s="2"/>
      <c r="B34" s="2"/>
      <c r="C34" s="2"/>
      <c r="D34" s="2"/>
      <c r="E34" s="2"/>
      <c r="F34" s="2"/>
      <c r="G34" s="2"/>
      <c r="H34" s="2"/>
      <c r="I34" s="2"/>
      <c r="J34" s="2"/>
      <c r="K34" s="2"/>
    </row>
    <row r="35" spans="1:11" ht="12.75" hidden="1" customHeight="1" x14ac:dyDescent="0.2">
      <c r="A35" s="2"/>
      <c r="B35" s="2"/>
      <c r="C35" s="2"/>
      <c r="D35" s="2"/>
      <c r="E35" s="2"/>
      <c r="F35" s="2"/>
      <c r="G35" s="2"/>
      <c r="H35" s="2"/>
      <c r="I35" s="2"/>
      <c r="J35" s="2"/>
      <c r="K35" s="2"/>
    </row>
    <row r="36" spans="1:11" ht="12.75" hidden="1" customHeight="1" x14ac:dyDescent="0.2"/>
    <row r="37" spans="1:11" ht="12.75" hidden="1" customHeight="1" x14ac:dyDescent="0.2"/>
    <row r="38" spans="1:11" ht="12.75" hidden="1" customHeight="1" x14ac:dyDescent="0.2"/>
    <row r="39" spans="1:11" ht="12.75" hidden="1" customHeight="1" x14ac:dyDescent="0.2"/>
    <row r="40" spans="1:11" ht="12.75" hidden="1" customHeight="1" x14ac:dyDescent="0.2"/>
    <row r="41" spans="1:11" ht="12.75" hidden="1" customHeight="1" x14ac:dyDescent="0.2"/>
    <row r="42" spans="1:11" ht="12.75" hidden="1" customHeight="1" x14ac:dyDescent="0.2"/>
    <row r="43" spans="1:11" ht="12.75" hidden="1" customHeight="1" x14ac:dyDescent="0.2"/>
    <row r="44" spans="1:11" ht="12.75" hidden="1" customHeight="1" x14ac:dyDescent="0.2"/>
    <row r="45" spans="1:11" ht="12.75" hidden="1" customHeight="1" x14ac:dyDescent="0.2"/>
    <row r="46" spans="1:11" ht="12.75" hidden="1" customHeight="1" x14ac:dyDescent="0.2"/>
    <row r="47" spans="1:11" ht="12.75" hidden="1" customHeight="1" x14ac:dyDescent="0.2"/>
    <row r="48" spans="1:11" ht="12.75" hidden="1" customHeight="1" x14ac:dyDescent="0.2"/>
    <row r="49" spans="2:2" ht="12.75" hidden="1" customHeight="1" x14ac:dyDescent="0.2"/>
    <row r="50" spans="2:2" ht="12.75" hidden="1" customHeight="1" x14ac:dyDescent="0.2"/>
    <row r="51" spans="2:2" ht="12.75" hidden="1" customHeight="1" x14ac:dyDescent="0.2"/>
    <row r="52" spans="2:2" ht="12.75" hidden="1" customHeight="1" x14ac:dyDescent="0.2"/>
    <row r="53" spans="2:2" ht="12.75" hidden="1" customHeight="1" x14ac:dyDescent="0.2"/>
    <row r="54" spans="2:2" ht="12.75" hidden="1" customHeight="1" x14ac:dyDescent="0.2"/>
    <row r="55" spans="2:2" ht="12.75" hidden="1" customHeight="1" x14ac:dyDescent="0.2">
      <c r="B55" s="180"/>
    </row>
    <row r="56" spans="2:2" ht="12.75" hidden="1" customHeight="1" x14ac:dyDescent="0.2"/>
    <row r="57" spans="2:2" ht="12.75" hidden="1" customHeight="1" x14ac:dyDescent="0.2"/>
    <row r="58" spans="2:2" ht="12.75" hidden="1" customHeight="1" x14ac:dyDescent="0.2"/>
    <row r="59" spans="2:2" ht="12.75" hidden="1" customHeight="1" x14ac:dyDescent="0.2"/>
    <row r="60" spans="2:2" ht="12.75" hidden="1" customHeight="1" x14ac:dyDescent="0.2"/>
    <row r="61" spans="2:2" ht="12.75" hidden="1" customHeight="1" x14ac:dyDescent="0.2"/>
    <row r="62" spans="2:2" ht="12.75" hidden="1" customHeight="1" x14ac:dyDescent="0.2"/>
    <row r="63" spans="2:2" ht="12.75" hidden="1" customHeight="1" x14ac:dyDescent="0.2"/>
    <row r="64" spans="2:2" ht="12.75" hidden="1" customHeight="1" x14ac:dyDescent="0.2"/>
    <row r="65" ht="12.75" hidden="1" customHeight="1" x14ac:dyDescent="0.2"/>
    <row r="66" ht="12.75" hidden="1" customHeight="1" x14ac:dyDescent="0.2"/>
    <row r="67" ht="12.75" hidden="1" customHeight="1" x14ac:dyDescent="0.2"/>
    <row r="68" ht="12.75" hidden="1" customHeight="1" x14ac:dyDescent="0.2"/>
    <row r="69" ht="12.75" hidden="1" customHeight="1" x14ac:dyDescent="0.2"/>
    <row r="70" ht="12.75" hidden="1" customHeight="1" x14ac:dyDescent="0.2"/>
    <row r="71" ht="12.75" hidden="1" customHeight="1" x14ac:dyDescent="0.2"/>
    <row r="72" ht="12.75" hidden="1" customHeight="1" x14ac:dyDescent="0.2"/>
    <row r="73" ht="12.75" hidden="1" customHeight="1" x14ac:dyDescent="0.2"/>
    <row r="74" ht="12.75" hidden="1" customHeight="1" x14ac:dyDescent="0.2"/>
    <row r="75" ht="12.75" hidden="1" customHeight="1" x14ac:dyDescent="0.2"/>
    <row r="76" ht="12.75" hidden="1" customHeight="1" x14ac:dyDescent="0.2"/>
    <row r="77" ht="12.75" hidden="1" customHeight="1" x14ac:dyDescent="0.2"/>
    <row r="78" ht="12.75" hidden="1" customHeight="1" x14ac:dyDescent="0.2"/>
    <row r="79" ht="12.75" hidden="1" customHeight="1" x14ac:dyDescent="0.2"/>
    <row r="80" ht="12.75" hidden="1" customHeight="1" x14ac:dyDescent="0.2"/>
    <row r="81" ht="12.75" hidden="1" customHeight="1" x14ac:dyDescent="0.2"/>
    <row r="82" ht="12.75" hidden="1" customHeight="1" x14ac:dyDescent="0.2"/>
    <row r="83" ht="12.75" hidden="1" customHeight="1" x14ac:dyDescent="0.2"/>
    <row r="84" ht="12.75" hidden="1" customHeight="1" x14ac:dyDescent="0.2"/>
    <row r="85" ht="12.75" hidden="1" customHeight="1" x14ac:dyDescent="0.2"/>
    <row r="86" ht="12.75" hidden="1" customHeight="1" x14ac:dyDescent="0.2"/>
    <row r="87" ht="12.75" hidden="1" customHeight="1" x14ac:dyDescent="0.2"/>
    <row r="88" ht="12.75" hidden="1" customHeight="1" x14ac:dyDescent="0.2"/>
    <row r="89" ht="12.75" hidden="1" customHeight="1" x14ac:dyDescent="0.2"/>
    <row r="90" ht="12.75" hidden="1" customHeight="1" x14ac:dyDescent="0.2"/>
    <row r="91" ht="12.75" hidden="1" customHeight="1" x14ac:dyDescent="0.2"/>
    <row r="92" ht="12.75" hidden="1" customHeight="1" x14ac:dyDescent="0.2"/>
    <row r="93" ht="12.75" hidden="1" customHeight="1" x14ac:dyDescent="0.2"/>
    <row r="94" ht="12.75" hidden="1" customHeight="1" x14ac:dyDescent="0.2"/>
    <row r="95" ht="12.75" hidden="1" customHeight="1" x14ac:dyDescent="0.2"/>
    <row r="96" ht="12.75" hidden="1" customHeight="1" x14ac:dyDescent="0.2"/>
    <row r="97" ht="12.75" hidden="1" customHeight="1" x14ac:dyDescent="0.2"/>
    <row r="98" ht="12.75" hidden="1" customHeight="1" x14ac:dyDescent="0.2"/>
    <row r="99" ht="12.75" hidden="1" customHeight="1" x14ac:dyDescent="0.2"/>
    <row r="100" ht="12.75" hidden="1" customHeight="1" x14ac:dyDescent="0.2"/>
    <row r="101" ht="12.75" hidden="1" customHeight="1" x14ac:dyDescent="0.2"/>
    <row r="102" ht="12.75" hidden="1" customHeight="1" x14ac:dyDescent="0.2"/>
    <row r="103" ht="12.75" hidden="1" customHeight="1" x14ac:dyDescent="0.2"/>
    <row r="104" ht="12.75" hidden="1" customHeight="1" x14ac:dyDescent="0.2"/>
    <row r="105" ht="12.75" hidden="1" customHeight="1" x14ac:dyDescent="0.2"/>
    <row r="106" ht="12.75" hidden="1" customHeight="1" x14ac:dyDescent="0.2"/>
    <row r="107" ht="12.75" hidden="1" customHeight="1" x14ac:dyDescent="0.2"/>
    <row r="108" ht="12.75" hidden="1" customHeight="1" x14ac:dyDescent="0.2"/>
    <row r="109" ht="12.75" hidden="1" customHeight="1" x14ac:dyDescent="0.2"/>
    <row r="110" ht="12.75" hidden="1" customHeight="1" x14ac:dyDescent="0.2"/>
    <row r="111" ht="12.75" hidden="1" customHeight="1" x14ac:dyDescent="0.2"/>
    <row r="112" ht="12.75" hidden="1" customHeight="1" x14ac:dyDescent="0.2"/>
    <row r="113" ht="12.75" hidden="1" customHeight="1" x14ac:dyDescent="0.2"/>
    <row r="114" ht="12.75" hidden="1" customHeight="1" x14ac:dyDescent="0.2"/>
    <row r="115" ht="12.75" hidden="1" customHeight="1" x14ac:dyDescent="0.2"/>
    <row r="116" ht="12.75" hidden="1" customHeight="1" x14ac:dyDescent="0.2"/>
    <row r="117" ht="12.75" hidden="1" customHeight="1" x14ac:dyDescent="0.2"/>
    <row r="118" ht="12.75" hidden="1" customHeight="1" x14ac:dyDescent="0.2"/>
    <row r="119" ht="12.75" hidden="1" customHeight="1" x14ac:dyDescent="0.2"/>
    <row r="120" ht="12.75" hidden="1" customHeight="1" x14ac:dyDescent="0.2"/>
    <row r="121" ht="12.75" hidden="1" customHeight="1" x14ac:dyDescent="0.2"/>
    <row r="122" ht="12.75" hidden="1" customHeight="1" x14ac:dyDescent="0.2"/>
    <row r="123" ht="12.75" hidden="1" customHeight="1" x14ac:dyDescent="0.2"/>
  </sheetData>
  <sheetProtection password="DDF6" sheet="1" objects="1" scenarios="1"/>
  <mergeCells count="5">
    <mergeCell ref="I2:K2"/>
    <mergeCell ref="B24:D25"/>
    <mergeCell ref="G24:K25"/>
    <mergeCell ref="J16:K16"/>
    <mergeCell ref="B16:H16"/>
  </mergeCells>
  <phoneticPr fontId="0" type="noConversion"/>
  <dataValidations count="2">
    <dataValidation type="list" allowBlank="1" showInputMessage="1" showErrorMessage="1" sqref="D5">
      <formula1>"80004, 80012, 80020, 80039, 80047, 80055"</formula1>
    </dataValidation>
    <dataValidation type="list" allowBlank="1" showInputMessage="1" showErrorMessage="1" promptTitle="Select Hospital Board Number" sqref="I3">
      <formula1>$M$3:$M$8</formula1>
    </dataValidation>
  </dataValidations>
  <printOptions horizontalCentered="1"/>
  <pageMargins left="0" right="0" top="0.98425196850393704" bottom="0.98425196850393704" header="0.511811023622047" footer="0.511811023622047"/>
  <pageSetup scale="97"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Q60"/>
  <sheetViews>
    <sheetView zoomScaleNormal="100" workbookViewId="0">
      <selection activeCell="E1" sqref="E1"/>
    </sheetView>
  </sheetViews>
  <sheetFormatPr defaultColWidth="0" defaultRowHeight="12.75" zeroHeight="1" x14ac:dyDescent="0.2"/>
  <cols>
    <col min="1" max="1" width="4" style="22" customWidth="1"/>
    <col min="2" max="2" width="13.7109375" style="22" customWidth="1"/>
    <col min="3" max="3" width="6.7109375" style="22" customWidth="1"/>
    <col min="4" max="4" width="9.140625" style="22" customWidth="1"/>
    <col min="5" max="5" width="5.85546875" style="22" customWidth="1"/>
    <col min="6" max="6" width="9.140625" style="22" customWidth="1"/>
    <col min="7" max="7" width="2.42578125" style="22" customWidth="1"/>
    <col min="8" max="8" width="9.140625" style="22" customWidth="1"/>
    <col min="9" max="9" width="3.140625" style="22" customWidth="1"/>
    <col min="10" max="10" width="10.85546875" style="22" customWidth="1"/>
    <col min="11" max="11" width="3.5703125" style="22" customWidth="1"/>
    <col min="12" max="12" width="9.140625" style="22" customWidth="1"/>
    <col min="13" max="13" width="6.28515625" style="22" bestFit="1" customWidth="1"/>
    <col min="14" max="14" width="9.28515625" style="22" customWidth="1"/>
    <col min="15" max="15" width="9.140625" style="22" customWidth="1"/>
    <col min="16" max="16" width="5.85546875" style="22" hidden="1" customWidth="1"/>
    <col min="17" max="16384" width="0" style="22" hidden="1"/>
  </cols>
  <sheetData>
    <row r="1" spans="1:43" ht="13.5" thickBot="1" x14ac:dyDescent="0.25">
      <c r="A1" s="516" t="s">
        <v>1457</v>
      </c>
      <c r="B1" s="506" t="s">
        <v>1264</v>
      </c>
      <c r="C1" s="506" t="s">
        <v>1438</v>
      </c>
      <c r="D1" s="506" t="s">
        <v>1454</v>
      </c>
      <c r="E1" s="496" t="s">
        <v>1535</v>
      </c>
      <c r="F1" s="2"/>
      <c r="G1" s="2"/>
      <c r="H1" s="2"/>
      <c r="I1" s="2"/>
      <c r="J1" s="2"/>
      <c r="K1" s="2"/>
      <c r="L1" s="2"/>
      <c r="M1" s="2"/>
      <c r="N1" s="2"/>
      <c r="O1" s="2"/>
      <c r="Y1" s="89"/>
    </row>
    <row r="2" spans="1:43" ht="23.25" customHeight="1" thickBot="1" x14ac:dyDescent="0.25">
      <c r="A2" s="14" t="s">
        <v>407</v>
      </c>
      <c r="B2" s="15"/>
      <c r="C2" s="90"/>
      <c r="D2" s="90"/>
      <c r="E2" s="91" t="s">
        <v>505</v>
      </c>
      <c r="F2" s="91"/>
      <c r="G2" s="90"/>
      <c r="H2" s="622">
        <f>+Cover!I2</f>
        <v>0</v>
      </c>
      <c r="I2" s="623"/>
      <c r="J2" s="623"/>
      <c r="K2" s="623"/>
      <c r="L2" s="623"/>
      <c r="M2" s="623"/>
      <c r="N2" s="624"/>
      <c r="O2" s="2"/>
      <c r="Y2" s="89"/>
    </row>
    <row r="3" spans="1:43" ht="18.75" thickBot="1" x14ac:dyDescent="0.3">
      <c r="A3" s="16"/>
      <c r="B3" s="15"/>
      <c r="C3" s="90"/>
      <c r="D3" s="90"/>
      <c r="E3" s="91" t="s">
        <v>986</v>
      </c>
      <c r="F3" s="91"/>
      <c r="G3" s="90"/>
      <c r="H3" s="167">
        <f>+Cover!I3</f>
        <v>0</v>
      </c>
      <c r="I3" s="92"/>
      <c r="J3" s="2"/>
      <c r="K3" s="2"/>
      <c r="L3" s="2"/>
      <c r="M3" s="2"/>
      <c r="N3" s="2"/>
      <c r="O3" s="2"/>
      <c r="Y3" s="89"/>
    </row>
    <row r="4" spans="1:43" ht="12.75" customHeight="1" x14ac:dyDescent="0.25">
      <c r="A4" s="16"/>
      <c r="B4" s="15"/>
      <c r="C4" s="90"/>
      <c r="D4" s="90"/>
      <c r="E4" s="91"/>
      <c r="F4" s="91"/>
      <c r="G4" s="90"/>
      <c r="H4" s="196"/>
      <c r="I4" s="95"/>
      <c r="J4" s="2"/>
      <c r="K4" s="2"/>
      <c r="L4" s="2"/>
      <c r="M4" s="2"/>
      <c r="N4" s="2"/>
      <c r="O4" s="2"/>
      <c r="Y4" s="89"/>
    </row>
    <row r="5" spans="1:43" ht="18" x14ac:dyDescent="0.25">
      <c r="A5" s="16" t="s">
        <v>1480</v>
      </c>
      <c r="B5" s="15"/>
      <c r="C5" s="90"/>
      <c r="D5" s="90"/>
      <c r="E5" s="90"/>
      <c r="F5" s="90"/>
      <c r="G5" s="90"/>
      <c r="H5" s="90"/>
      <c r="I5" s="90"/>
      <c r="J5" s="90"/>
      <c r="K5" s="90"/>
      <c r="L5" s="90"/>
      <c r="M5" s="90"/>
      <c r="N5" s="90"/>
      <c r="O5" s="90"/>
      <c r="Q5" s="73"/>
      <c r="R5" s="73"/>
      <c r="S5" s="73"/>
      <c r="T5" s="73"/>
      <c r="U5" s="73"/>
      <c r="V5" s="73"/>
      <c r="W5" s="73"/>
      <c r="X5" s="73"/>
      <c r="Y5" s="89"/>
    </row>
    <row r="6" spans="1:43" x14ac:dyDescent="0.2">
      <c r="A6" s="93"/>
      <c r="B6" s="15"/>
      <c r="C6" s="90"/>
      <c r="D6" s="90"/>
      <c r="E6" s="90"/>
      <c r="F6" s="90"/>
      <c r="G6" s="90"/>
      <c r="H6" s="90"/>
      <c r="I6" s="90"/>
      <c r="J6" s="90"/>
      <c r="K6" s="90"/>
      <c r="L6" s="90"/>
      <c r="M6" s="90"/>
      <c r="N6" s="90"/>
      <c r="O6" s="90"/>
      <c r="Q6" s="73"/>
      <c r="R6" s="73"/>
      <c r="S6" s="73"/>
      <c r="T6" s="73"/>
      <c r="U6" s="73"/>
      <c r="V6" s="73"/>
      <c r="W6" s="73"/>
      <c r="X6" s="73"/>
      <c r="Y6" s="89"/>
    </row>
    <row r="7" spans="1:43" x14ac:dyDescent="0.2">
      <c r="A7" s="93"/>
      <c r="B7" s="15"/>
      <c r="C7" s="90"/>
      <c r="D7" s="90"/>
      <c r="E7" s="90"/>
      <c r="F7" s="90"/>
      <c r="G7" s="90"/>
      <c r="H7" s="90"/>
      <c r="I7" s="90"/>
      <c r="J7" s="90"/>
      <c r="K7" s="90"/>
      <c r="L7" s="90"/>
      <c r="M7" s="90"/>
      <c r="N7" s="90"/>
      <c r="O7" s="90"/>
      <c r="Q7" s="73"/>
      <c r="R7" s="73"/>
      <c r="S7" s="73"/>
      <c r="T7" s="73"/>
      <c r="U7" s="73"/>
      <c r="V7" s="73"/>
      <c r="W7" s="73"/>
      <c r="X7" s="73"/>
      <c r="Y7" s="89"/>
    </row>
    <row r="8" spans="1:43" ht="30.95" customHeight="1" x14ac:dyDescent="0.25">
      <c r="A8" s="93"/>
      <c r="B8" s="619" t="s">
        <v>1264</v>
      </c>
      <c r="C8" s="620"/>
      <c r="D8" s="620"/>
      <c r="E8" s="620"/>
      <c r="F8" s="621"/>
      <c r="G8" s="9"/>
      <c r="H8" s="9"/>
      <c r="I8" s="2"/>
      <c r="J8" s="625" t="s">
        <v>1481</v>
      </c>
      <c r="K8" s="626"/>
      <c r="L8" s="626"/>
      <c r="M8" s="626"/>
      <c r="N8" s="626"/>
      <c r="O8" s="90"/>
      <c r="Q8" s="73"/>
      <c r="R8" s="73"/>
      <c r="S8" s="73"/>
      <c r="T8" s="73"/>
      <c r="U8" s="73"/>
      <c r="V8" s="73"/>
      <c r="W8" s="73"/>
      <c r="X8" s="73"/>
    </row>
    <row r="9" spans="1:43" ht="15" x14ac:dyDescent="0.25">
      <c r="A9" s="93"/>
      <c r="B9" s="94"/>
      <c r="C9" s="613" t="s">
        <v>1471</v>
      </c>
      <c r="D9" s="614"/>
      <c r="E9" s="614"/>
      <c r="F9" s="615"/>
      <c r="G9" s="95"/>
      <c r="H9" s="146"/>
      <c r="I9" s="96"/>
      <c r="J9" s="627" t="str">
        <f>C9</f>
        <v>2017-2018</v>
      </c>
      <c r="K9" s="628"/>
      <c r="L9" s="628"/>
      <c r="M9" s="629"/>
      <c r="N9" s="629"/>
      <c r="O9" s="96"/>
      <c r="Q9" s="73"/>
      <c r="R9" s="97"/>
      <c r="S9" s="97"/>
      <c r="T9" s="97"/>
      <c r="U9" s="97"/>
      <c r="V9" s="97"/>
      <c r="W9" s="97"/>
      <c r="X9" s="97"/>
    </row>
    <row r="10" spans="1:43" ht="9" customHeight="1" x14ac:dyDescent="0.2">
      <c r="A10" s="93"/>
      <c r="B10" s="98"/>
      <c r="C10" s="616"/>
      <c r="D10" s="617"/>
      <c r="E10" s="617"/>
      <c r="F10" s="618"/>
      <c r="G10" s="9"/>
      <c r="H10" s="146"/>
      <c r="I10" s="2"/>
      <c r="J10" s="628"/>
      <c r="K10" s="628"/>
      <c r="L10" s="628"/>
      <c r="M10" s="629"/>
      <c r="N10" s="629"/>
      <c r="O10" s="2"/>
      <c r="Q10" s="99"/>
      <c r="R10" s="99"/>
      <c r="S10" s="99"/>
      <c r="T10" s="99"/>
      <c r="U10" s="100"/>
      <c r="V10" s="99"/>
      <c r="W10" s="99"/>
    </row>
    <row r="11" spans="1:43" ht="33.75" x14ac:dyDescent="0.2">
      <c r="A11" s="93"/>
      <c r="B11" s="98"/>
      <c r="C11" s="101"/>
      <c r="D11" s="102" t="s">
        <v>560</v>
      </c>
      <c r="E11" s="101"/>
      <c r="F11" s="101" t="s">
        <v>561</v>
      </c>
      <c r="G11" s="103"/>
      <c r="H11" s="146"/>
      <c r="I11" s="2"/>
      <c r="J11" s="104"/>
      <c r="K11" s="159"/>
      <c r="L11" s="106" t="s">
        <v>560</v>
      </c>
      <c r="M11" s="107"/>
      <c r="N11" s="108" t="s">
        <v>987</v>
      </c>
      <c r="O11" s="9"/>
      <c r="Q11" s="109"/>
      <c r="R11" s="109"/>
      <c r="S11" s="109"/>
      <c r="T11" s="109"/>
      <c r="U11" s="110"/>
      <c r="V11" s="110"/>
      <c r="W11" s="110"/>
      <c r="X11" s="77"/>
      <c r="AJ11" s="111"/>
      <c r="AK11" s="111"/>
      <c r="AL11" s="111"/>
      <c r="AM11" s="111"/>
      <c r="AN11" s="111"/>
      <c r="AO11" s="111"/>
      <c r="AP11" s="111"/>
    </row>
    <row r="12" spans="1:43" x14ac:dyDescent="0.2">
      <c r="A12" s="57"/>
      <c r="B12" s="112" t="s">
        <v>562</v>
      </c>
      <c r="C12" s="105" t="s">
        <v>563</v>
      </c>
      <c r="D12" s="157"/>
      <c r="E12" s="105" t="s">
        <v>564</v>
      </c>
      <c r="F12" s="157"/>
      <c r="G12" s="9"/>
      <c r="H12" s="146"/>
      <c r="I12" s="2"/>
      <c r="J12" s="104" t="s">
        <v>596</v>
      </c>
      <c r="K12" s="159"/>
      <c r="L12" s="158"/>
      <c r="M12" s="105" t="s">
        <v>597</v>
      </c>
      <c r="N12" s="158"/>
      <c r="O12" s="2"/>
      <c r="Q12" s="113"/>
      <c r="R12" s="113"/>
      <c r="S12" s="113"/>
      <c r="T12" s="113"/>
      <c r="U12" s="113"/>
      <c r="V12" s="113"/>
      <c r="W12" s="113"/>
      <c r="X12" s="77"/>
      <c r="AJ12" s="73"/>
      <c r="AK12" s="99"/>
      <c r="AL12" s="99"/>
      <c r="AM12" s="99"/>
      <c r="AN12" s="99"/>
      <c r="AO12" s="99"/>
      <c r="AP12" s="99"/>
      <c r="AQ12" s="114"/>
    </row>
    <row r="13" spans="1:43" x14ac:dyDescent="0.2">
      <c r="A13" s="57"/>
      <c r="B13" s="112" t="s">
        <v>565</v>
      </c>
      <c r="C13" s="105" t="s">
        <v>566</v>
      </c>
      <c r="D13" s="185"/>
      <c r="E13" s="105" t="s">
        <v>567</v>
      </c>
      <c r="F13" s="185"/>
      <c r="G13" s="9"/>
      <c r="H13" s="146"/>
      <c r="I13" s="2"/>
      <c r="J13" s="104" t="s">
        <v>598</v>
      </c>
      <c r="K13" s="159"/>
      <c r="L13" s="158"/>
      <c r="M13" s="105" t="s">
        <v>599</v>
      </c>
      <c r="N13" s="158"/>
      <c r="O13" s="2"/>
      <c r="Q13" s="115"/>
      <c r="R13" s="116"/>
      <c r="S13" s="117"/>
      <c r="T13" s="118"/>
      <c r="U13" s="117"/>
      <c r="V13" s="118"/>
      <c r="W13" s="119"/>
      <c r="X13" s="77"/>
      <c r="AJ13" s="75"/>
      <c r="AK13" s="109"/>
      <c r="AL13" s="110"/>
      <c r="AM13" s="110"/>
      <c r="AN13" s="120"/>
      <c r="AO13" s="110"/>
      <c r="AP13" s="110"/>
      <c r="AQ13" s="77"/>
    </row>
    <row r="14" spans="1:43" x14ac:dyDescent="0.2">
      <c r="A14" s="57"/>
      <c r="B14" s="121" t="s">
        <v>568</v>
      </c>
      <c r="C14" s="105" t="s">
        <v>569</v>
      </c>
      <c r="D14" s="158"/>
      <c r="E14" s="105" t="s">
        <v>570</v>
      </c>
      <c r="F14" s="158"/>
      <c r="G14" s="9"/>
      <c r="H14" s="146"/>
      <c r="I14" s="2"/>
      <c r="J14" s="104">
        <v>1</v>
      </c>
      <c r="K14" s="159"/>
      <c r="L14" s="158"/>
      <c r="M14" s="105" t="s">
        <v>600</v>
      </c>
      <c r="N14" s="158"/>
      <c r="O14" s="2"/>
      <c r="Q14" s="122"/>
      <c r="R14" s="123"/>
      <c r="S14" s="122"/>
      <c r="T14" s="124"/>
      <c r="U14" s="122"/>
      <c r="V14" s="125"/>
      <c r="W14" s="126"/>
      <c r="X14" s="77"/>
      <c r="AQ14" s="77"/>
    </row>
    <row r="15" spans="1:43" x14ac:dyDescent="0.2">
      <c r="A15" s="57"/>
      <c r="B15" s="121" t="s">
        <v>571</v>
      </c>
      <c r="C15" s="105" t="s">
        <v>572</v>
      </c>
      <c r="D15" s="157"/>
      <c r="E15" s="105" t="s">
        <v>573</v>
      </c>
      <c r="F15" s="157"/>
      <c r="G15" s="9"/>
      <c r="H15" s="146"/>
      <c r="I15" s="2"/>
      <c r="J15" s="104">
        <v>2</v>
      </c>
      <c r="K15" s="159"/>
      <c r="L15" s="158"/>
      <c r="M15" s="105" t="s">
        <v>601</v>
      </c>
      <c r="N15" s="158"/>
      <c r="O15" s="2"/>
      <c r="Q15" s="122"/>
      <c r="R15" s="123"/>
      <c r="S15" s="122"/>
      <c r="T15" s="124"/>
      <c r="U15" s="122"/>
      <c r="V15" s="125"/>
      <c r="W15" s="126"/>
      <c r="X15" s="77"/>
      <c r="AJ15" s="115"/>
      <c r="AK15" s="116"/>
      <c r="AL15" s="117"/>
      <c r="AM15" s="118"/>
      <c r="AN15" s="117"/>
      <c r="AO15" s="118"/>
      <c r="AP15" s="119"/>
      <c r="AQ15" s="77"/>
    </row>
    <row r="16" spans="1:43" x14ac:dyDescent="0.2">
      <c r="A16" s="57"/>
      <c r="B16" s="121" t="s">
        <v>574</v>
      </c>
      <c r="C16" s="105" t="s">
        <v>575</v>
      </c>
      <c r="D16" s="185"/>
      <c r="E16" s="105" t="s">
        <v>576</v>
      </c>
      <c r="F16" s="185"/>
      <c r="G16" s="9"/>
      <c r="H16" s="146"/>
      <c r="I16" s="2"/>
      <c r="J16" s="104">
        <v>3</v>
      </c>
      <c r="K16" s="159"/>
      <c r="L16" s="158"/>
      <c r="M16" s="105" t="s">
        <v>602</v>
      </c>
      <c r="N16" s="158"/>
      <c r="O16" s="2"/>
      <c r="Q16" s="127"/>
      <c r="R16" s="123"/>
      <c r="S16" s="128"/>
      <c r="T16" s="129"/>
      <c r="U16" s="127"/>
      <c r="V16" s="125"/>
      <c r="W16" s="126"/>
      <c r="X16" s="77"/>
      <c r="AJ16" s="122"/>
      <c r="AK16" s="123"/>
      <c r="AL16" s="122"/>
      <c r="AM16" s="124"/>
      <c r="AN16" s="122"/>
      <c r="AO16" s="123"/>
      <c r="AP16" s="130"/>
      <c r="AQ16" s="77"/>
    </row>
    <row r="17" spans="1:43" x14ac:dyDescent="0.2">
      <c r="A17" s="57"/>
      <c r="B17" s="121" t="s">
        <v>577</v>
      </c>
      <c r="C17" s="105" t="s">
        <v>578</v>
      </c>
      <c r="D17" s="158"/>
      <c r="E17" s="105" t="s">
        <v>579</v>
      </c>
      <c r="F17" s="158"/>
      <c r="G17" s="9"/>
      <c r="H17" s="146"/>
      <c r="I17" s="2"/>
      <c r="J17" s="104">
        <v>4</v>
      </c>
      <c r="K17" s="159"/>
      <c r="L17" s="158"/>
      <c r="M17" s="105" t="s">
        <v>603</v>
      </c>
      <c r="N17" s="158"/>
      <c r="O17" s="2"/>
      <c r="Q17" s="122"/>
      <c r="R17" s="123"/>
      <c r="S17" s="128"/>
      <c r="T17" s="129"/>
      <c r="U17" s="122"/>
      <c r="V17" s="125"/>
      <c r="W17" s="126"/>
      <c r="X17" s="77"/>
      <c r="AJ17" s="122"/>
      <c r="AK17" s="123"/>
      <c r="AL17" s="122"/>
      <c r="AM17" s="124"/>
      <c r="AN17" s="122"/>
      <c r="AO17" s="123"/>
      <c r="AP17" s="130"/>
      <c r="AQ17" s="77"/>
    </row>
    <row r="18" spans="1:43" x14ac:dyDescent="0.2">
      <c r="A18" s="57"/>
      <c r="B18" s="121" t="s">
        <v>580</v>
      </c>
      <c r="C18" s="105" t="s">
        <v>581</v>
      </c>
      <c r="D18" s="157"/>
      <c r="E18" s="105" t="s">
        <v>582</v>
      </c>
      <c r="F18" s="157"/>
      <c r="G18" s="9"/>
      <c r="H18" s="146"/>
      <c r="I18" s="2"/>
      <c r="J18" s="104">
        <v>5</v>
      </c>
      <c r="K18" s="159"/>
      <c r="L18" s="158"/>
      <c r="M18" s="105" t="s">
        <v>604</v>
      </c>
      <c r="N18" s="158"/>
      <c r="O18" s="2"/>
      <c r="Q18" s="127"/>
      <c r="R18" s="131"/>
      <c r="S18" s="127"/>
      <c r="T18" s="131"/>
      <c r="U18" s="127"/>
      <c r="V18" s="131"/>
      <c r="W18" s="132"/>
      <c r="X18" s="77"/>
      <c r="AJ18" s="127"/>
      <c r="AK18" s="123"/>
      <c r="AL18" s="131"/>
      <c r="AM18" s="129"/>
      <c r="AN18" s="127"/>
      <c r="AO18" s="123"/>
      <c r="AP18" s="130"/>
      <c r="AQ18" s="77"/>
    </row>
    <row r="19" spans="1:43" x14ac:dyDescent="0.2">
      <c r="A19" s="133"/>
      <c r="B19" s="121" t="s">
        <v>583</v>
      </c>
      <c r="C19" s="105" t="s">
        <v>584</v>
      </c>
      <c r="D19" s="185"/>
      <c r="E19" s="105" t="s">
        <v>585</v>
      </c>
      <c r="F19" s="185"/>
      <c r="G19" s="9"/>
      <c r="H19" s="146"/>
      <c r="I19" s="2"/>
      <c r="J19" s="104">
        <v>6</v>
      </c>
      <c r="K19" s="159"/>
      <c r="L19" s="158"/>
      <c r="M19" s="105" t="s">
        <v>605</v>
      </c>
      <c r="N19" s="158"/>
      <c r="O19" s="2"/>
      <c r="Q19" s="134"/>
      <c r="R19" s="135"/>
      <c r="S19" s="128"/>
      <c r="T19" s="136"/>
      <c r="U19" s="128"/>
      <c r="V19" s="136"/>
      <c r="W19" s="128"/>
      <c r="X19" s="136"/>
      <c r="AJ19" s="122"/>
      <c r="AK19" s="123"/>
      <c r="AL19" s="129"/>
      <c r="AM19" s="129"/>
      <c r="AN19" s="122"/>
      <c r="AO19" s="123"/>
      <c r="AP19" s="130"/>
      <c r="AQ19" s="77"/>
    </row>
    <row r="20" spans="1:43" x14ac:dyDescent="0.2">
      <c r="A20" s="57"/>
      <c r="B20" s="121" t="s">
        <v>586</v>
      </c>
      <c r="C20" s="105" t="s">
        <v>587</v>
      </c>
      <c r="D20" s="158"/>
      <c r="E20" s="105" t="s">
        <v>588</v>
      </c>
      <c r="F20" s="158"/>
      <c r="G20" s="137"/>
      <c r="H20" s="146"/>
      <c r="I20" s="2"/>
      <c r="J20" s="104">
        <v>7</v>
      </c>
      <c r="K20" s="159"/>
      <c r="L20" s="158"/>
      <c r="M20" s="105" t="s">
        <v>606</v>
      </c>
      <c r="N20" s="158"/>
      <c r="O20" s="2"/>
      <c r="Q20" s="122"/>
      <c r="R20" s="138"/>
      <c r="S20" s="77"/>
      <c r="T20" s="77"/>
      <c r="U20" s="127"/>
      <c r="V20" s="138"/>
      <c r="W20" s="139"/>
      <c r="X20" s="140"/>
      <c r="AJ20" s="127"/>
      <c r="AK20" s="131"/>
      <c r="AL20" s="127"/>
      <c r="AM20" s="131"/>
      <c r="AN20" s="127"/>
      <c r="AO20" s="131"/>
      <c r="AP20" s="132"/>
      <c r="AQ20" s="77"/>
    </row>
    <row r="21" spans="1:43" x14ac:dyDescent="0.2">
      <c r="A21" s="57"/>
      <c r="B21" s="121" t="s">
        <v>589</v>
      </c>
      <c r="C21" s="105" t="s">
        <v>590</v>
      </c>
      <c r="D21" s="157"/>
      <c r="E21" s="105" t="s">
        <v>591</v>
      </c>
      <c r="F21" s="157"/>
      <c r="G21" s="9"/>
      <c r="H21" s="146"/>
      <c r="I21" s="2"/>
      <c r="J21" s="104">
        <v>8</v>
      </c>
      <c r="K21" s="159"/>
      <c r="L21" s="158"/>
      <c r="M21" s="105" t="s">
        <v>607</v>
      </c>
      <c r="N21" s="158"/>
      <c r="O21" s="2"/>
      <c r="Q21" s="122"/>
      <c r="R21" s="138"/>
      <c r="S21" s="77"/>
      <c r="T21" s="77"/>
      <c r="U21" s="122"/>
      <c r="V21" s="138"/>
      <c r="W21" s="139"/>
      <c r="X21" s="140"/>
      <c r="AJ21" s="134"/>
      <c r="AK21" s="135"/>
      <c r="AL21" s="129"/>
      <c r="AM21" s="135"/>
      <c r="AN21" s="129"/>
      <c r="AO21" s="135"/>
      <c r="AP21" s="136"/>
      <c r="AQ21" s="77"/>
    </row>
    <row r="22" spans="1:43" x14ac:dyDescent="0.2">
      <c r="A22" s="141"/>
      <c r="B22" s="142" t="s">
        <v>592</v>
      </c>
      <c r="C22" s="105" t="s">
        <v>593</v>
      </c>
      <c r="D22" s="61" t="str">
        <f>IF(SUM(D12:D21)&gt;0,AVERAGE(D12:D21)," ")</f>
        <v xml:space="preserve"> </v>
      </c>
      <c r="E22" s="105" t="s">
        <v>594</v>
      </c>
      <c r="F22" s="61" t="str">
        <f>IF(SUM(F12:F21)&gt;0,AVERAGE(F12:F21)," ")</f>
        <v xml:space="preserve"> </v>
      </c>
      <c r="G22" s="98"/>
      <c r="H22" s="146"/>
      <c r="I22" s="2"/>
      <c r="J22" s="104">
        <v>9</v>
      </c>
      <c r="K22" s="159"/>
      <c r="L22" s="158"/>
      <c r="M22" s="105" t="s">
        <v>608</v>
      </c>
      <c r="N22" s="158"/>
      <c r="O22" s="2"/>
      <c r="Q22" s="143"/>
      <c r="R22" s="144"/>
      <c r="S22" s="143"/>
      <c r="T22" s="140"/>
      <c r="U22" s="140"/>
      <c r="V22" s="75"/>
      <c r="W22" s="75"/>
      <c r="X22" s="75"/>
      <c r="AJ22" s="122"/>
      <c r="AK22" s="138"/>
      <c r="AL22" s="77"/>
      <c r="AM22" s="77"/>
      <c r="AN22" s="122"/>
      <c r="AO22" s="138"/>
      <c r="AP22" s="139"/>
      <c r="AQ22" s="77"/>
    </row>
    <row r="23" spans="1:43" x14ac:dyDescent="0.2">
      <c r="A23" s="93"/>
      <c r="B23" s="145"/>
      <c r="C23" s="145"/>
      <c r="D23" s="145"/>
      <c r="E23" s="145"/>
      <c r="F23" s="145"/>
      <c r="G23" s="145"/>
      <c r="H23" s="2"/>
      <c r="I23" s="2"/>
      <c r="J23" s="104">
        <v>10</v>
      </c>
      <c r="K23" s="159"/>
      <c r="L23" s="158"/>
      <c r="M23" s="105" t="s">
        <v>609</v>
      </c>
      <c r="N23" s="158"/>
      <c r="O23" s="2"/>
      <c r="Q23" s="143"/>
      <c r="R23" s="144"/>
      <c r="S23" s="143"/>
      <c r="T23" s="140"/>
      <c r="U23" s="140"/>
      <c r="V23" s="75"/>
      <c r="W23" s="75"/>
      <c r="X23" s="75"/>
      <c r="AJ23" s="122"/>
      <c r="AK23" s="138"/>
      <c r="AL23" s="77"/>
      <c r="AM23" s="77"/>
      <c r="AN23" s="122"/>
      <c r="AO23" s="138"/>
      <c r="AP23" s="139"/>
      <c r="AQ23" s="77"/>
    </row>
    <row r="24" spans="1:43" x14ac:dyDescent="0.2">
      <c r="A24" s="141"/>
      <c r="B24" s="147"/>
      <c r="C24" s="145"/>
      <c r="D24" s="145"/>
      <c r="E24" s="145"/>
      <c r="F24" s="145"/>
      <c r="G24" s="145"/>
      <c r="H24" s="2"/>
      <c r="I24" s="2"/>
      <c r="J24" s="104">
        <v>11</v>
      </c>
      <c r="K24" s="159"/>
      <c r="L24" s="158"/>
      <c r="M24" s="105" t="s">
        <v>610</v>
      </c>
      <c r="N24" s="158"/>
      <c r="O24" s="2"/>
      <c r="Q24" s="143"/>
      <c r="R24" s="144"/>
      <c r="S24" s="143"/>
      <c r="T24" s="140"/>
      <c r="U24" s="140"/>
      <c r="V24" s="75"/>
      <c r="W24" s="75"/>
      <c r="X24" s="75"/>
      <c r="AJ24" s="143"/>
      <c r="AK24" s="144"/>
      <c r="AL24" s="144"/>
      <c r="AM24" s="144"/>
      <c r="AN24" s="144"/>
      <c r="AO24" s="144"/>
      <c r="AP24" s="143"/>
      <c r="AQ24" s="77"/>
    </row>
    <row r="25" spans="1:43" x14ac:dyDescent="0.2">
      <c r="A25" s="141"/>
      <c r="B25" s="181"/>
      <c r="C25" s="145"/>
      <c r="D25" s="145"/>
      <c r="E25" s="145"/>
      <c r="F25" s="145"/>
      <c r="G25" s="145"/>
      <c r="H25" s="2"/>
      <c r="I25" s="2"/>
      <c r="J25" s="104">
        <v>12</v>
      </c>
      <c r="K25" s="159"/>
      <c r="L25" s="158"/>
      <c r="M25" s="105" t="s">
        <v>611</v>
      </c>
      <c r="N25" s="158"/>
      <c r="O25" s="2"/>
      <c r="Q25" s="148"/>
      <c r="R25" s="149"/>
      <c r="S25" s="148"/>
      <c r="T25" s="150"/>
      <c r="U25" s="150"/>
      <c r="V25" s="73"/>
      <c r="W25" s="73"/>
      <c r="X25" s="73"/>
      <c r="AJ25" s="143"/>
      <c r="AK25" s="144"/>
      <c r="AL25" s="144"/>
      <c r="AM25" s="144"/>
      <c r="AN25" s="144"/>
      <c r="AO25" s="144"/>
      <c r="AP25" s="143"/>
      <c r="AQ25" s="77"/>
    </row>
    <row r="26" spans="1:43" x14ac:dyDescent="0.2">
      <c r="A26" s="57"/>
      <c r="B26" s="145"/>
      <c r="C26" s="145"/>
      <c r="D26" s="145"/>
      <c r="E26" s="145"/>
      <c r="F26" s="145"/>
      <c r="G26" s="145"/>
      <c r="H26" s="2"/>
      <c r="I26" s="2"/>
      <c r="J26" s="104" t="s">
        <v>612</v>
      </c>
      <c r="K26" s="159"/>
      <c r="L26" s="158"/>
      <c r="M26" s="105" t="s">
        <v>613</v>
      </c>
      <c r="N26" s="158"/>
      <c r="O26" s="2"/>
      <c r="Q26" s="612"/>
      <c r="R26" s="612"/>
      <c r="S26" s="612"/>
      <c r="T26" s="612"/>
      <c r="U26" s="612"/>
      <c r="V26" s="612"/>
      <c r="W26" s="612"/>
      <c r="X26" s="77"/>
      <c r="AJ26" s="143"/>
      <c r="AK26" s="144"/>
      <c r="AL26" s="144"/>
      <c r="AM26" s="144"/>
      <c r="AN26" s="144"/>
      <c r="AO26" s="144"/>
      <c r="AP26" s="143"/>
      <c r="AQ26" s="77"/>
    </row>
    <row r="27" spans="1:43" x14ac:dyDescent="0.2">
      <c r="A27" s="57"/>
      <c r="B27" s="145"/>
      <c r="C27" s="2"/>
      <c r="D27" s="2"/>
      <c r="E27" s="2"/>
      <c r="F27" s="2"/>
      <c r="G27" s="2"/>
      <c r="H27" s="2"/>
      <c r="I27" s="2"/>
      <c r="J27" s="2" t="s">
        <v>1261</v>
      </c>
      <c r="K27" s="2"/>
      <c r="L27" s="168">
        <f>SUM(L12:L26)</f>
        <v>0</v>
      </c>
      <c r="M27" s="61"/>
      <c r="N27" s="168">
        <f>SUM(N12:N26)</f>
        <v>0</v>
      </c>
      <c r="O27" s="2"/>
      <c r="Q27" s="115"/>
      <c r="R27" s="116"/>
      <c r="S27" s="117"/>
      <c r="T27" s="118"/>
      <c r="U27" s="117"/>
      <c r="V27" s="118"/>
      <c r="W27" s="119"/>
      <c r="X27" s="77"/>
      <c r="AJ27" s="148"/>
      <c r="AK27" s="149"/>
      <c r="AL27" s="149"/>
      <c r="AM27" s="149"/>
      <c r="AN27" s="149"/>
      <c r="AO27" s="149"/>
      <c r="AP27" s="148"/>
    </row>
    <row r="28" spans="1:43" x14ac:dyDescent="0.2">
      <c r="A28" s="57"/>
      <c r="B28" s="145"/>
      <c r="C28" s="2"/>
      <c r="D28" s="2"/>
      <c r="E28" s="2"/>
      <c r="F28" s="2"/>
      <c r="G28" s="2"/>
      <c r="H28" s="2"/>
      <c r="I28" s="2"/>
      <c r="J28" s="2"/>
      <c r="K28" s="2"/>
      <c r="L28" s="9"/>
      <c r="M28" s="9"/>
      <c r="N28" s="9"/>
      <c r="O28" s="2"/>
      <c r="Q28" s="115"/>
      <c r="R28" s="116"/>
      <c r="S28" s="117"/>
      <c r="T28" s="118"/>
      <c r="U28" s="117"/>
      <c r="V28" s="118"/>
      <c r="W28" s="119"/>
      <c r="X28" s="77"/>
      <c r="AJ28" s="148"/>
      <c r="AK28" s="149"/>
      <c r="AL28" s="149"/>
      <c r="AM28" s="149"/>
      <c r="AN28" s="149"/>
      <c r="AO28" s="149"/>
      <c r="AP28" s="148"/>
    </row>
    <row r="29" spans="1:43" x14ac:dyDescent="0.2">
      <c r="A29" s="57"/>
      <c r="B29" s="145"/>
      <c r="C29" s="2"/>
      <c r="D29" s="2"/>
      <c r="E29" s="2"/>
      <c r="F29" s="2"/>
      <c r="G29" s="2"/>
      <c r="H29" s="2"/>
      <c r="I29" s="2"/>
      <c r="J29" s="2"/>
      <c r="K29" s="2"/>
      <c r="L29" s="9"/>
      <c r="M29" s="9"/>
      <c r="N29" s="9"/>
      <c r="O29" s="2"/>
      <c r="Q29" s="115"/>
      <c r="R29" s="116"/>
      <c r="S29" s="117"/>
      <c r="T29" s="118"/>
      <c r="U29" s="117"/>
      <c r="V29" s="118"/>
      <c r="W29" s="119"/>
      <c r="X29" s="77"/>
      <c r="AJ29" s="148"/>
      <c r="AK29" s="149"/>
      <c r="AL29" s="149"/>
      <c r="AM29" s="149"/>
      <c r="AN29" s="149"/>
      <c r="AO29" s="149"/>
      <c r="AP29" s="148"/>
    </row>
    <row r="30" spans="1:43" x14ac:dyDescent="0.2">
      <c r="A30" s="57"/>
      <c r="B30" s="181" t="s">
        <v>892</v>
      </c>
      <c r="C30" s="2"/>
      <c r="D30" s="2"/>
      <c r="E30" s="2"/>
      <c r="F30" s="2"/>
      <c r="G30" s="2"/>
      <c r="H30" s="2"/>
      <c r="I30" s="2"/>
      <c r="J30" s="2"/>
      <c r="K30" s="2"/>
      <c r="L30" s="9"/>
      <c r="M30" s="9"/>
      <c r="N30" s="9"/>
      <c r="O30" s="2"/>
      <c r="Q30" s="115"/>
      <c r="R30" s="116"/>
      <c r="S30" s="117"/>
      <c r="T30" s="118"/>
      <c r="U30" s="117"/>
      <c r="V30" s="118"/>
      <c r="W30" s="119"/>
      <c r="X30" s="77"/>
      <c r="AJ30" s="148"/>
      <c r="AK30" s="149"/>
      <c r="AL30" s="149"/>
      <c r="AM30" s="149"/>
      <c r="AN30" s="149"/>
      <c r="AO30" s="149"/>
      <c r="AP30" s="148"/>
    </row>
    <row r="31" spans="1:43" x14ac:dyDescent="0.2">
      <c r="A31" s="57"/>
      <c r="B31" s="145"/>
      <c r="C31" s="2"/>
      <c r="D31" s="2"/>
      <c r="E31" s="2"/>
      <c r="F31" s="2"/>
      <c r="G31" s="2"/>
      <c r="H31" s="2"/>
      <c r="I31" s="2"/>
      <c r="J31" s="2"/>
      <c r="K31" s="2"/>
      <c r="L31" s="9"/>
      <c r="M31" s="9"/>
      <c r="N31" s="9"/>
      <c r="O31" s="2"/>
      <c r="Q31" s="115"/>
      <c r="R31" s="116"/>
      <c r="S31" s="117"/>
      <c r="T31" s="118"/>
      <c r="U31" s="117"/>
      <c r="V31" s="118"/>
      <c r="W31" s="119"/>
      <c r="X31" s="77"/>
      <c r="AJ31" s="148"/>
      <c r="AK31" s="149"/>
      <c r="AL31" s="149"/>
      <c r="AM31" s="149"/>
      <c r="AN31" s="149"/>
      <c r="AO31" s="149"/>
      <c r="AP31" s="148"/>
    </row>
    <row r="32" spans="1:43" x14ac:dyDescent="0.2">
      <c r="A32" s="57"/>
      <c r="B32" s="145"/>
      <c r="C32" s="2"/>
      <c r="D32" s="2"/>
      <c r="E32" s="2"/>
      <c r="F32" s="2"/>
      <c r="G32" s="2"/>
      <c r="H32" s="2"/>
      <c r="I32" s="2"/>
      <c r="J32" s="2"/>
      <c r="K32" s="2"/>
      <c r="L32" s="9"/>
      <c r="M32" s="9"/>
      <c r="N32" s="9"/>
      <c r="O32" s="2"/>
      <c r="Q32" s="115"/>
      <c r="R32" s="116"/>
      <c r="S32" s="117"/>
      <c r="T32" s="118"/>
      <c r="U32" s="117"/>
      <c r="V32" s="118"/>
      <c r="W32" s="119"/>
      <c r="X32" s="77"/>
      <c r="AJ32" s="148"/>
      <c r="AK32" s="149"/>
      <c r="AL32" s="149"/>
      <c r="AM32" s="149"/>
      <c r="AN32" s="149"/>
      <c r="AO32" s="149"/>
      <c r="AP32" s="148"/>
    </row>
    <row r="33" spans="1:43" x14ac:dyDescent="0.2">
      <c r="A33" s="57"/>
      <c r="B33" s="151" t="s">
        <v>614</v>
      </c>
      <c r="C33" s="152"/>
      <c r="D33" s="152"/>
      <c r="E33" s="152"/>
      <c r="F33" s="2"/>
      <c r="G33" s="2"/>
      <c r="H33" s="2"/>
      <c r="I33" s="2"/>
      <c r="J33" s="2"/>
      <c r="K33" s="2"/>
      <c r="L33" s="153"/>
      <c r="M33" s="2"/>
      <c r="N33" s="153"/>
      <c r="O33" s="2"/>
      <c r="Q33" s="143"/>
      <c r="R33" s="123"/>
      <c r="S33" s="143"/>
      <c r="T33" s="124"/>
      <c r="U33" s="143"/>
      <c r="V33" s="125"/>
      <c r="W33" s="126"/>
      <c r="X33" s="77"/>
      <c r="AJ33" s="612"/>
      <c r="AK33" s="612"/>
      <c r="AL33" s="612"/>
      <c r="AM33" s="612"/>
      <c r="AN33" s="612"/>
      <c r="AO33" s="612"/>
      <c r="AP33" s="612"/>
      <c r="AQ33" s="77"/>
    </row>
    <row r="34" spans="1:43" x14ac:dyDescent="0.2">
      <c r="A34" s="57"/>
      <c r="B34" s="151" t="s">
        <v>615</v>
      </c>
      <c r="C34" s="152"/>
      <c r="D34" s="152"/>
      <c r="E34" s="152"/>
      <c r="F34" s="2"/>
      <c r="G34" s="2"/>
      <c r="H34" s="2"/>
      <c r="I34" s="2"/>
      <c r="J34" s="2"/>
      <c r="K34" s="2"/>
      <c r="L34" s="2"/>
      <c r="M34" s="2"/>
      <c r="N34" s="2"/>
      <c r="O34" s="2"/>
      <c r="Q34" s="143"/>
      <c r="R34" s="123"/>
      <c r="S34" s="143"/>
      <c r="T34" s="124"/>
      <c r="U34" s="143"/>
      <c r="V34" s="125"/>
      <c r="W34" s="126"/>
      <c r="X34" s="77"/>
      <c r="AJ34" s="115"/>
      <c r="AK34" s="116"/>
      <c r="AL34" s="117"/>
      <c r="AM34" s="118"/>
      <c r="AN34" s="117"/>
      <c r="AO34" s="118"/>
      <c r="AP34" s="119"/>
      <c r="AQ34" s="77"/>
    </row>
    <row r="35" spans="1:43" x14ac:dyDescent="0.2">
      <c r="A35" s="57"/>
      <c r="B35" s="151" t="s">
        <v>616</v>
      </c>
      <c r="C35" s="152"/>
      <c r="D35" s="152"/>
      <c r="E35" s="152"/>
      <c r="F35" s="2"/>
      <c r="G35" s="2"/>
      <c r="H35" s="2"/>
      <c r="I35" s="2"/>
      <c r="J35" s="2"/>
      <c r="K35" s="2"/>
      <c r="L35" s="2"/>
      <c r="M35" s="2"/>
      <c r="N35" s="2"/>
      <c r="O35" s="2"/>
      <c r="Q35" s="143"/>
      <c r="R35" s="123"/>
      <c r="S35" s="128"/>
      <c r="T35" s="129"/>
      <c r="U35" s="143"/>
      <c r="V35" s="125"/>
      <c r="W35" s="126"/>
      <c r="X35" s="77"/>
      <c r="AJ35" s="77"/>
      <c r="AK35" s="123"/>
      <c r="AL35" s="144"/>
      <c r="AM35" s="123"/>
      <c r="AN35" s="144"/>
      <c r="AO35" s="154"/>
      <c r="AP35" s="155"/>
      <c r="AQ35" s="77"/>
    </row>
    <row r="36" spans="1:43" x14ac:dyDescent="0.2">
      <c r="A36" s="57"/>
      <c r="B36" s="151" t="s">
        <v>617</v>
      </c>
      <c r="C36" s="152"/>
      <c r="D36" s="152"/>
      <c r="E36" s="152"/>
      <c r="F36" s="2"/>
      <c r="G36" s="2"/>
      <c r="H36" s="2"/>
      <c r="I36" s="2"/>
      <c r="J36" s="2"/>
      <c r="K36" s="2"/>
      <c r="L36" s="2"/>
      <c r="M36" s="2"/>
      <c r="N36" s="2"/>
      <c r="O36" s="2"/>
      <c r="Q36" s="128"/>
      <c r="R36" s="123"/>
      <c r="S36" s="128"/>
      <c r="T36" s="129"/>
      <c r="U36" s="128"/>
      <c r="V36" s="125"/>
      <c r="W36" s="126"/>
      <c r="X36" s="77"/>
      <c r="AJ36" s="77"/>
      <c r="AK36" s="123"/>
      <c r="AL36" s="144"/>
      <c r="AM36" s="123"/>
      <c r="AN36" s="144"/>
      <c r="AO36" s="154"/>
      <c r="AP36" s="155"/>
      <c r="AQ36" s="77"/>
    </row>
    <row r="37" spans="1:43" x14ac:dyDescent="0.2">
      <c r="A37" s="57"/>
      <c r="B37" s="151"/>
      <c r="C37" s="152"/>
      <c r="D37" s="152"/>
      <c r="E37" s="152"/>
      <c r="F37" s="2"/>
      <c r="G37" s="2"/>
      <c r="H37" s="2"/>
      <c r="I37" s="2"/>
      <c r="J37" s="2"/>
      <c r="K37" s="2"/>
      <c r="L37" s="2"/>
      <c r="M37" s="2"/>
      <c r="N37" s="2"/>
      <c r="O37" s="2"/>
      <c r="Q37" s="143"/>
      <c r="R37" s="131"/>
      <c r="S37" s="143"/>
      <c r="T37" s="131"/>
      <c r="U37" s="143"/>
      <c r="V37" s="131"/>
      <c r="W37" s="132"/>
      <c r="X37" s="77"/>
      <c r="AJ37" s="77"/>
      <c r="AK37" s="123"/>
      <c r="AL37" s="131"/>
      <c r="AM37" s="129"/>
      <c r="AN37" s="144"/>
      <c r="AO37" s="154"/>
      <c r="AP37" s="155"/>
      <c r="AQ37" s="77"/>
    </row>
    <row r="38" spans="1:43" x14ac:dyDescent="0.2">
      <c r="A38" s="133"/>
      <c r="B38" s="156"/>
      <c r="C38" s="9"/>
      <c r="D38" s="9"/>
      <c r="E38" s="9"/>
      <c r="F38" s="9"/>
      <c r="G38" s="137"/>
      <c r="H38" s="2"/>
      <c r="I38" s="2"/>
      <c r="J38" s="2"/>
      <c r="K38" s="2"/>
      <c r="L38" s="2"/>
      <c r="M38" s="2"/>
      <c r="N38" s="2"/>
      <c r="O38" s="2"/>
      <c r="Q38" s="134"/>
      <c r="R38" s="136"/>
      <c r="S38" s="128"/>
      <c r="T38" s="136"/>
      <c r="U38" s="128"/>
      <c r="V38" s="136"/>
      <c r="W38" s="128"/>
      <c r="X38" s="136"/>
      <c r="AJ38" s="77"/>
      <c r="AK38" s="123"/>
      <c r="AL38" s="129"/>
      <c r="AM38" s="129"/>
      <c r="AN38" s="144"/>
      <c r="AO38" s="154"/>
      <c r="AP38" s="155"/>
      <c r="AQ38" s="77"/>
    </row>
    <row r="39" spans="1:43" x14ac:dyDescent="0.2">
      <c r="A39" s="57"/>
      <c r="B39" s="11"/>
      <c r="C39" s="2"/>
      <c r="D39" s="2"/>
      <c r="E39" s="2"/>
      <c r="F39" s="2"/>
      <c r="G39" s="2"/>
      <c r="H39" s="2"/>
      <c r="I39" s="2"/>
      <c r="J39" s="2"/>
      <c r="K39" s="2"/>
      <c r="L39" s="2"/>
      <c r="M39" s="2"/>
      <c r="N39" s="2"/>
      <c r="O39" s="2"/>
      <c r="Q39" s="122"/>
      <c r="R39" s="138"/>
      <c r="S39" s="77"/>
      <c r="T39" s="77"/>
      <c r="U39" s="122"/>
      <c r="V39" s="138"/>
      <c r="W39" s="139"/>
      <c r="X39" s="140"/>
      <c r="AJ39" s="77"/>
      <c r="AK39" s="131"/>
      <c r="AL39" s="129"/>
      <c r="AM39" s="131"/>
      <c r="AN39" s="144"/>
      <c r="AO39" s="131"/>
      <c r="AP39" s="132"/>
      <c r="AQ39" s="77"/>
    </row>
    <row r="40" spans="1:43" x14ac:dyDescent="0.2">
      <c r="A40" s="57"/>
      <c r="B40" s="11"/>
      <c r="C40" s="2"/>
      <c r="D40" s="2"/>
      <c r="E40" s="2"/>
      <c r="F40" s="2"/>
      <c r="G40" s="2"/>
      <c r="H40" s="2"/>
      <c r="I40" s="2"/>
      <c r="J40" s="2"/>
      <c r="K40" s="2"/>
      <c r="L40" s="2"/>
      <c r="M40" s="2"/>
      <c r="N40" s="2"/>
      <c r="O40" s="2"/>
      <c r="Q40" s="122"/>
      <c r="R40" s="138"/>
      <c r="S40" s="77"/>
      <c r="T40" s="77"/>
      <c r="U40" s="122"/>
      <c r="V40" s="138"/>
      <c r="W40" s="139"/>
      <c r="X40" s="140"/>
      <c r="AJ40" s="134"/>
      <c r="AK40" s="136"/>
      <c r="AL40" s="128"/>
      <c r="AM40" s="136"/>
      <c r="AN40" s="128"/>
      <c r="AO40" s="136"/>
      <c r="AP40" s="136"/>
      <c r="AQ40" s="77"/>
    </row>
    <row r="41" spans="1:43" hidden="1" x14ac:dyDescent="0.2">
      <c r="AJ41" s="122"/>
      <c r="AK41" s="138"/>
      <c r="AL41" s="77"/>
      <c r="AM41" s="77"/>
      <c r="AN41" s="122"/>
      <c r="AO41" s="138"/>
      <c r="AP41" s="139"/>
      <c r="AQ41" s="77"/>
    </row>
    <row r="42" spans="1:43" hidden="1" x14ac:dyDescent="0.2">
      <c r="AJ42" s="122"/>
      <c r="AK42" s="138"/>
      <c r="AL42" s="77"/>
      <c r="AM42" s="77"/>
      <c r="AN42" s="122"/>
      <c r="AO42" s="138"/>
      <c r="AP42" s="139"/>
      <c r="AQ42" s="77"/>
    </row>
    <row r="43" spans="1:43" hidden="1" x14ac:dyDescent="0.2"/>
    <row r="44" spans="1:43" hidden="1" x14ac:dyDescent="0.2"/>
    <row r="45" spans="1:43" hidden="1" x14ac:dyDescent="0.2"/>
    <row r="46" spans="1:43" hidden="1" x14ac:dyDescent="0.2"/>
    <row r="47" spans="1:43" hidden="1" x14ac:dyDescent="0.2"/>
    <row r="48" spans="1:43"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sheetData>
  <sheetProtection password="DDF6" sheet="1" objects="1" scenarios="1"/>
  <mergeCells count="7">
    <mergeCell ref="AJ33:AP33"/>
    <mergeCell ref="Q26:W26"/>
    <mergeCell ref="C9:F10"/>
    <mergeCell ref="B8:F8"/>
    <mergeCell ref="H2:N2"/>
    <mergeCell ref="J8:N8"/>
    <mergeCell ref="J9:N10"/>
  </mergeCells>
  <phoneticPr fontId="6" type="noConversion"/>
  <hyperlinks>
    <hyperlink ref="B1" location="Enrolment_by_month__report_as_of_last_day_of_the_month" display="Enrolment by month (report as of last day of the month)"/>
    <hyperlink ref="C1" location="Enrolment_by_grade__report_as_of_October_31__2016" display="Enrolment by grade (report as of October 31, 2016)"/>
    <hyperlink ref="D1" location="Note___The_numbers_in_green_should_correspond_to_each_other." display="Note"/>
  </hyperlinks>
  <printOptions horizontalCentered="1"/>
  <pageMargins left="0" right="0" top="0.98425196850393704" bottom="0.98425196850393704" header="0.511811023622047" footer="0.511811023622047"/>
  <pageSetup scale="95" orientation="portrait" r:id="rId1"/>
  <headerFooter alignWithMargins="0"/>
  <colBreaks count="1" manualBreakCount="1">
    <brk id="24"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Q151"/>
  <sheetViews>
    <sheetView zoomScale="90" zoomScaleNormal="90" workbookViewId="0">
      <selection activeCell="D21" sqref="D21"/>
    </sheetView>
  </sheetViews>
  <sheetFormatPr defaultColWidth="0" defaultRowHeight="12.75" zeroHeight="1" x14ac:dyDescent="0.2"/>
  <cols>
    <col min="1" max="1" width="7.7109375" style="429" customWidth="1"/>
    <col min="2" max="2" width="61.7109375" style="429" customWidth="1"/>
    <col min="3" max="3" width="14.140625" style="429" customWidth="1"/>
    <col min="4" max="4" width="13.5703125" style="429" customWidth="1"/>
    <col min="5" max="5" width="7.7109375" style="429" customWidth="1"/>
    <col min="6" max="6" width="9.140625" style="429" customWidth="1"/>
    <col min="7" max="7" width="2.7109375" style="429" customWidth="1"/>
    <col min="8" max="16384" width="0" style="22" hidden="1"/>
  </cols>
  <sheetData>
    <row r="1" spans="1:17" ht="13.5" thickBot="1" x14ac:dyDescent="0.25">
      <c r="A1" s="516" t="s">
        <v>1458</v>
      </c>
      <c r="B1" s="573" t="s">
        <v>1536</v>
      </c>
      <c r="C1" s="2"/>
      <c r="D1" s="2"/>
      <c r="E1" s="2"/>
      <c r="F1" s="2"/>
      <c r="G1" s="2"/>
    </row>
    <row r="2" spans="1:17" ht="25.5" customHeight="1" thickBot="1" x14ac:dyDescent="0.25">
      <c r="A2" s="14" t="s">
        <v>407</v>
      </c>
      <c r="B2" s="15"/>
      <c r="C2" s="68" t="s">
        <v>505</v>
      </c>
      <c r="D2" s="630">
        <f>+Cover!I2</f>
        <v>0</v>
      </c>
      <c r="E2" s="631"/>
      <c r="F2" s="632"/>
      <c r="G2" s="86"/>
      <c r="H2" s="73"/>
      <c r="I2" s="74"/>
      <c r="J2" s="75"/>
      <c r="K2" s="76"/>
      <c r="L2" s="75"/>
      <c r="M2" s="77"/>
      <c r="O2" s="77"/>
      <c r="P2" s="77"/>
      <c r="Q2" s="77"/>
    </row>
    <row r="3" spans="1:17" ht="18.75" thickBot="1" x14ac:dyDescent="0.3">
      <c r="A3" s="16"/>
      <c r="B3" s="15"/>
      <c r="C3" s="3" t="s">
        <v>1237</v>
      </c>
      <c r="D3" s="85">
        <f>+Cover!I3</f>
        <v>0</v>
      </c>
      <c r="E3" s="84"/>
      <c r="F3" s="20"/>
      <c r="G3" s="2"/>
      <c r="H3" s="78"/>
      <c r="I3" s="74"/>
      <c r="J3" s="79"/>
      <c r="K3" s="80"/>
      <c r="L3" s="75"/>
      <c r="M3" s="77"/>
      <c r="N3" s="81"/>
      <c r="O3" s="18"/>
      <c r="P3" s="82"/>
      <c r="Q3" s="83"/>
    </row>
    <row r="4" spans="1:17" x14ac:dyDescent="0.2">
      <c r="A4" s="2"/>
      <c r="B4" s="2"/>
      <c r="C4" s="2"/>
      <c r="D4" s="2"/>
      <c r="E4" s="2"/>
      <c r="F4" s="2"/>
      <c r="G4" s="2"/>
      <c r="N4" s="81"/>
      <c r="O4" s="18"/>
      <c r="P4" s="82"/>
      <c r="Q4" s="83"/>
    </row>
    <row r="5" spans="1:17" ht="15.75" x14ac:dyDescent="0.25">
      <c r="A5" s="2"/>
      <c r="B5" s="447" t="s">
        <v>1482</v>
      </c>
      <c r="C5" s="21"/>
      <c r="D5" s="21"/>
      <c r="E5" s="2"/>
      <c r="F5" s="2"/>
      <c r="G5" s="2"/>
      <c r="N5" s="81"/>
      <c r="O5" s="18"/>
      <c r="P5" s="82"/>
      <c r="Q5" s="83"/>
    </row>
    <row r="6" spans="1:17" x14ac:dyDescent="0.2">
      <c r="A6" s="2"/>
      <c r="B6" s="2"/>
      <c r="C6" s="2"/>
      <c r="D6" s="2"/>
      <c r="E6" s="2"/>
      <c r="F6" s="2"/>
      <c r="G6" s="2"/>
      <c r="O6" s="77"/>
      <c r="P6" s="77"/>
      <c r="Q6" s="77"/>
    </row>
    <row r="7" spans="1:17" s="431" customFormat="1" ht="15.75" x14ac:dyDescent="0.25">
      <c r="A7" s="214" t="s">
        <v>1308</v>
      </c>
      <c r="B7" s="430" t="s">
        <v>624</v>
      </c>
      <c r="C7" s="252"/>
      <c r="D7" s="252"/>
      <c r="E7" s="252"/>
      <c r="F7" s="430" t="s">
        <v>405</v>
      </c>
      <c r="G7" s="252"/>
      <c r="O7" s="432"/>
      <c r="P7" s="433"/>
      <c r="Q7" s="432"/>
    </row>
    <row r="8" spans="1:17" s="431" customFormat="1" ht="15.75" x14ac:dyDescent="0.25">
      <c r="A8" s="214" t="s">
        <v>625</v>
      </c>
      <c r="B8" s="252"/>
      <c r="C8" s="252"/>
      <c r="D8" s="252"/>
      <c r="E8" s="434"/>
      <c r="F8" s="252"/>
      <c r="G8" s="252"/>
      <c r="O8" s="432"/>
      <c r="P8" s="433"/>
      <c r="Q8" s="432"/>
    </row>
    <row r="9" spans="1:17" s="431" customFormat="1" ht="15.75" x14ac:dyDescent="0.25">
      <c r="A9" s="252"/>
      <c r="B9" s="252"/>
      <c r="C9" s="252"/>
      <c r="D9" s="252"/>
      <c r="E9" s="434"/>
      <c r="F9" s="252"/>
      <c r="G9" s="252"/>
      <c r="O9" s="432"/>
      <c r="P9" s="433"/>
      <c r="Q9" s="432"/>
    </row>
    <row r="10" spans="1:17" s="431" customFormat="1" ht="15.75" x14ac:dyDescent="0.25">
      <c r="A10" s="434">
        <v>1.1000000000000001</v>
      </c>
      <c r="B10" s="252" t="s">
        <v>1483</v>
      </c>
      <c r="C10" s="252"/>
      <c r="D10" s="252"/>
      <c r="E10" s="434"/>
      <c r="F10" s="252"/>
      <c r="G10" s="252"/>
      <c r="O10" s="432"/>
      <c r="P10" s="435"/>
      <c r="Q10" s="432"/>
    </row>
    <row r="11" spans="1:17" s="431" customFormat="1" ht="15.75" x14ac:dyDescent="0.25">
      <c r="A11" s="434"/>
      <c r="B11" s="252" t="s">
        <v>626</v>
      </c>
      <c r="C11" s="252"/>
      <c r="D11" s="252"/>
      <c r="E11" s="434"/>
      <c r="F11" s="252"/>
      <c r="G11" s="252"/>
      <c r="O11" s="432"/>
      <c r="P11" s="432"/>
      <c r="Q11" s="432"/>
    </row>
    <row r="12" spans="1:17" s="431" customFormat="1" ht="15.75" x14ac:dyDescent="0.25">
      <c r="A12" s="434"/>
      <c r="B12" s="252" t="s">
        <v>1430</v>
      </c>
      <c r="C12" s="252"/>
      <c r="D12" s="436">
        <f>'Sch 10ADJ - Adj.'!M53</f>
        <v>0</v>
      </c>
      <c r="E12" s="434"/>
      <c r="F12" s="434">
        <v>1.1000000000000001</v>
      </c>
      <c r="G12" s="252"/>
    </row>
    <row r="13" spans="1:17" s="431" customFormat="1" ht="15.75" x14ac:dyDescent="0.25">
      <c r="A13" s="434"/>
      <c r="B13" s="252"/>
      <c r="C13" s="252"/>
      <c r="D13" s="437" t="s">
        <v>628</v>
      </c>
      <c r="E13" s="434"/>
      <c r="F13" s="434"/>
      <c r="G13" s="252"/>
    </row>
    <row r="14" spans="1:17" s="431" customFormat="1" ht="15.75" x14ac:dyDescent="0.25">
      <c r="A14" s="434"/>
      <c r="B14" s="252"/>
      <c r="C14" s="252"/>
      <c r="D14" s="252"/>
      <c r="E14" s="434"/>
      <c r="F14" s="434"/>
      <c r="G14" s="252"/>
    </row>
    <row r="15" spans="1:17" s="431" customFormat="1" ht="15.75" x14ac:dyDescent="0.25">
      <c r="A15" s="434" t="s">
        <v>1463</v>
      </c>
      <c r="B15" s="521" t="s">
        <v>1525</v>
      </c>
      <c r="C15" s="252"/>
      <c r="D15" s="252"/>
      <c r="E15" s="434"/>
      <c r="F15" s="434"/>
      <c r="G15" s="252"/>
    </row>
    <row r="16" spans="1:17" s="431" customFormat="1" ht="15.75" x14ac:dyDescent="0.25">
      <c r="A16" s="434"/>
      <c r="B16" s="521" t="s">
        <v>626</v>
      </c>
      <c r="C16" s="252"/>
      <c r="D16" s="252"/>
      <c r="E16" s="434"/>
      <c r="F16" s="434"/>
      <c r="G16" s="252"/>
    </row>
    <row r="17" spans="1:7" s="431" customFormat="1" ht="15.75" x14ac:dyDescent="0.25">
      <c r="A17" s="434"/>
      <c r="B17" s="521" t="s">
        <v>1464</v>
      </c>
      <c r="C17" s="252"/>
      <c r="D17" s="348">
        <f>'Schedule 3C- TCA'!E22</f>
        <v>0</v>
      </c>
      <c r="E17" s="434"/>
      <c r="F17" s="434" t="s">
        <v>1463</v>
      </c>
      <c r="G17" s="252"/>
    </row>
    <row r="18" spans="1:7" s="431" customFormat="1" ht="15.75" x14ac:dyDescent="0.25">
      <c r="A18" s="434"/>
      <c r="B18" s="252"/>
      <c r="C18" s="252"/>
      <c r="D18" s="252"/>
      <c r="E18" s="434"/>
      <c r="F18" s="434"/>
      <c r="G18" s="252"/>
    </row>
    <row r="19" spans="1:7" s="431" customFormat="1" ht="15.75" x14ac:dyDescent="0.25">
      <c r="A19" s="434"/>
      <c r="B19" s="252"/>
      <c r="C19" s="252"/>
      <c r="D19" s="252"/>
      <c r="E19" s="434"/>
      <c r="F19" s="434"/>
      <c r="G19" s="252"/>
    </row>
    <row r="20" spans="1:7" s="431" customFormat="1" ht="15.75" x14ac:dyDescent="0.25">
      <c r="A20" s="434"/>
      <c r="B20" s="438" t="s">
        <v>10</v>
      </c>
      <c r="C20" s="252"/>
      <c r="D20" s="252"/>
      <c r="E20" s="434"/>
      <c r="F20" s="434"/>
      <c r="G20" s="252"/>
    </row>
    <row r="21" spans="1:7" s="431" customFormat="1" ht="15.75" x14ac:dyDescent="0.25">
      <c r="A21" s="434"/>
      <c r="B21" s="438"/>
      <c r="C21" s="252"/>
      <c r="D21" s="252"/>
      <c r="E21" s="434"/>
      <c r="F21" s="434"/>
      <c r="G21" s="252"/>
    </row>
    <row r="22" spans="1:7" s="431" customFormat="1" ht="15.75" x14ac:dyDescent="0.25">
      <c r="A22" s="434">
        <v>1.2</v>
      </c>
      <c r="B22" s="252" t="s">
        <v>11</v>
      </c>
      <c r="C22" s="348">
        <f>IF('Sch.5 Acc. Surplus (Deficit)'!D23&lt;0,0-'Sch.5 Acc. Surplus (Deficit)'!D23,0)</f>
        <v>0</v>
      </c>
      <c r="D22" s="252"/>
      <c r="E22" s="434"/>
      <c r="F22" s="434">
        <v>1.2</v>
      </c>
      <c r="G22" s="252"/>
    </row>
    <row r="23" spans="1:7" s="431" customFormat="1" ht="15.75" x14ac:dyDescent="0.25">
      <c r="A23" s="434"/>
      <c r="B23" s="252" t="s">
        <v>12</v>
      </c>
      <c r="C23" s="252"/>
      <c r="D23" s="252"/>
      <c r="E23" s="434"/>
      <c r="F23" s="434"/>
      <c r="G23" s="252"/>
    </row>
    <row r="24" spans="1:7" s="431" customFormat="1" ht="15.75" x14ac:dyDescent="0.25">
      <c r="A24" s="434"/>
      <c r="B24" s="252"/>
      <c r="C24" s="252"/>
      <c r="D24" s="252"/>
      <c r="E24" s="434"/>
      <c r="F24" s="434"/>
      <c r="G24" s="252"/>
    </row>
    <row r="25" spans="1:7" s="431" customFormat="1" ht="15.75" x14ac:dyDescent="0.25">
      <c r="A25" s="434">
        <v>1.3</v>
      </c>
      <c r="B25" s="252" t="s">
        <v>627</v>
      </c>
      <c r="C25" s="252"/>
      <c r="D25" s="252"/>
      <c r="E25" s="434"/>
      <c r="F25" s="434"/>
      <c r="G25" s="252"/>
    </row>
    <row r="26" spans="1:7" s="431" customFormat="1" ht="15.75" x14ac:dyDescent="0.25">
      <c r="A26" s="434"/>
      <c r="B26" s="252" t="s">
        <v>1465</v>
      </c>
      <c r="C26" s="252"/>
      <c r="D26" s="436">
        <f>D12+D17-C22</f>
        <v>0</v>
      </c>
      <c r="E26" s="434"/>
      <c r="F26" s="434">
        <v>1.3</v>
      </c>
      <c r="G26" s="252"/>
    </row>
    <row r="27" spans="1:7" s="431" customFormat="1" ht="15.75" x14ac:dyDescent="0.25">
      <c r="A27" s="434"/>
      <c r="B27" s="252"/>
      <c r="C27" s="252"/>
      <c r="D27" s="437" t="s">
        <v>628</v>
      </c>
      <c r="E27" s="434"/>
      <c r="F27" s="434"/>
      <c r="G27" s="252"/>
    </row>
    <row r="28" spans="1:7" s="431" customFormat="1" ht="15.75" x14ac:dyDescent="0.25">
      <c r="A28" s="252"/>
      <c r="B28" s="252"/>
      <c r="C28" s="252"/>
      <c r="D28" s="252"/>
      <c r="E28" s="252"/>
      <c r="F28" s="252"/>
      <c r="G28" s="252"/>
    </row>
    <row r="29" spans="1:7" s="431" customFormat="1" ht="15.75" x14ac:dyDescent="0.25">
      <c r="A29" s="252"/>
      <c r="B29" s="438" t="s">
        <v>629</v>
      </c>
      <c r="C29" s="252"/>
      <c r="D29" s="252"/>
      <c r="E29" s="252"/>
      <c r="F29" s="252"/>
      <c r="G29" s="252"/>
    </row>
    <row r="30" spans="1:7" s="431" customFormat="1" ht="15.75" x14ac:dyDescent="0.25">
      <c r="A30" s="434"/>
      <c r="B30" s="252"/>
      <c r="C30" s="252"/>
      <c r="D30" s="252"/>
      <c r="E30" s="252"/>
      <c r="F30" s="434"/>
      <c r="G30" s="252"/>
    </row>
    <row r="31" spans="1:7" s="431" customFormat="1" ht="15.75" x14ac:dyDescent="0.25">
      <c r="A31" s="434">
        <v>1.2</v>
      </c>
      <c r="B31" s="252" t="s">
        <v>486</v>
      </c>
      <c r="C31" s="252"/>
      <c r="D31" s="252"/>
      <c r="E31" s="434"/>
      <c r="F31" s="434"/>
      <c r="G31" s="252"/>
    </row>
    <row r="32" spans="1:7" s="431" customFormat="1" ht="15.75" x14ac:dyDescent="0.25">
      <c r="A32" s="434"/>
      <c r="B32" s="252" t="s">
        <v>72</v>
      </c>
      <c r="C32" s="436">
        <f>'Sch. 9 Revenues'!G51</f>
        <v>0</v>
      </c>
      <c r="D32" s="252"/>
      <c r="E32" s="434"/>
      <c r="F32" s="434">
        <f>A31</f>
        <v>1.2</v>
      </c>
      <c r="G32" s="252"/>
    </row>
    <row r="33" spans="1:7" s="431" customFormat="1" ht="15.75" x14ac:dyDescent="0.25">
      <c r="A33" s="434"/>
      <c r="B33" s="252"/>
      <c r="C33" s="252"/>
      <c r="D33" s="252"/>
      <c r="E33" s="434"/>
      <c r="F33" s="434"/>
      <c r="G33" s="252"/>
    </row>
    <row r="34" spans="1:7" s="431" customFormat="1" ht="15.75" x14ac:dyDescent="0.25">
      <c r="A34" s="434">
        <v>1.3</v>
      </c>
      <c r="B34" s="252" t="s">
        <v>487</v>
      </c>
      <c r="C34" s="252"/>
      <c r="D34" s="252"/>
      <c r="E34" s="434"/>
      <c r="F34" s="434"/>
      <c r="G34" s="252"/>
    </row>
    <row r="35" spans="1:7" s="431" customFormat="1" ht="15.75" x14ac:dyDescent="0.25">
      <c r="A35" s="434"/>
      <c r="B35" s="252" t="s">
        <v>488</v>
      </c>
      <c r="C35" s="436">
        <f>'Sch. 9 Revenues'!G73</f>
        <v>0</v>
      </c>
      <c r="D35" s="252"/>
      <c r="E35" s="434"/>
      <c r="F35" s="434">
        <f>A34</f>
        <v>1.3</v>
      </c>
      <c r="G35" s="252"/>
    </row>
    <row r="36" spans="1:7" s="431" customFormat="1" ht="15.75" x14ac:dyDescent="0.25">
      <c r="A36" s="434"/>
      <c r="B36" s="252"/>
      <c r="C36" s="252"/>
      <c r="D36" s="252"/>
      <c r="E36" s="434"/>
      <c r="F36" s="434"/>
      <c r="G36" s="252"/>
    </row>
    <row r="37" spans="1:7" s="431" customFormat="1" ht="15.75" x14ac:dyDescent="0.25">
      <c r="A37" s="434">
        <v>1.4</v>
      </c>
      <c r="B37" s="252" t="s">
        <v>489</v>
      </c>
      <c r="C37" s="252"/>
      <c r="D37" s="252"/>
      <c r="E37" s="434"/>
      <c r="F37" s="434"/>
      <c r="G37" s="252"/>
    </row>
    <row r="38" spans="1:7" s="431" customFormat="1" ht="15.75" x14ac:dyDescent="0.25">
      <c r="A38" s="434"/>
      <c r="B38" s="252" t="s">
        <v>490</v>
      </c>
      <c r="C38" s="436">
        <f>'Sch. 9 Revenues'!G87</f>
        <v>0</v>
      </c>
      <c r="D38" s="252"/>
      <c r="E38" s="434"/>
      <c r="F38" s="434">
        <f>A37</f>
        <v>1.4</v>
      </c>
      <c r="G38" s="252"/>
    </row>
    <row r="39" spans="1:7" s="431" customFormat="1" ht="15.75" x14ac:dyDescent="0.25">
      <c r="A39" s="434"/>
      <c r="B39" s="252"/>
      <c r="C39" s="252"/>
      <c r="D39" s="252"/>
      <c r="E39" s="434"/>
      <c r="F39" s="434"/>
      <c r="G39" s="252"/>
    </row>
    <row r="40" spans="1:7" s="431" customFormat="1" ht="15.75" x14ac:dyDescent="0.25">
      <c r="A40" s="434">
        <v>1.5</v>
      </c>
      <c r="B40" s="252" t="s">
        <v>491</v>
      </c>
      <c r="C40" s="252"/>
      <c r="D40" s="252"/>
      <c r="E40" s="434"/>
      <c r="F40" s="434"/>
      <c r="G40" s="252"/>
    </row>
    <row r="41" spans="1:7" s="431" customFormat="1" ht="15.75" x14ac:dyDescent="0.25">
      <c r="A41" s="434"/>
      <c r="B41" s="252" t="s">
        <v>13</v>
      </c>
      <c r="C41" s="436">
        <f>'Sch. 9 Revenues'!G118</f>
        <v>0</v>
      </c>
      <c r="D41" s="252"/>
      <c r="E41" s="434"/>
      <c r="F41" s="434">
        <f>A40</f>
        <v>1.5</v>
      </c>
      <c r="G41" s="252"/>
    </row>
    <row r="42" spans="1:7" s="431" customFormat="1" ht="15.75" x14ac:dyDescent="0.25">
      <c r="A42" s="434"/>
      <c r="B42" s="252"/>
      <c r="C42" s="252"/>
      <c r="D42" s="252"/>
      <c r="E42" s="434"/>
      <c r="F42" s="434"/>
      <c r="G42" s="252"/>
    </row>
    <row r="43" spans="1:7" s="431" customFormat="1" ht="15.75" x14ac:dyDescent="0.25">
      <c r="A43" s="434">
        <v>1.6</v>
      </c>
      <c r="B43" s="252" t="s">
        <v>14</v>
      </c>
      <c r="C43" s="436">
        <f>'Sch. 9 Revenues'!G78</f>
        <v>0</v>
      </c>
      <c r="D43" s="252"/>
      <c r="E43" s="434"/>
      <c r="F43" s="434">
        <f>A43</f>
        <v>1.6</v>
      </c>
      <c r="G43" s="252"/>
    </row>
    <row r="44" spans="1:7" s="431" customFormat="1" ht="15.75" x14ac:dyDescent="0.25">
      <c r="A44" s="434"/>
      <c r="B44" s="252" t="s">
        <v>15</v>
      </c>
      <c r="C44" s="232"/>
      <c r="D44" s="252"/>
      <c r="E44" s="434"/>
      <c r="F44" s="434"/>
      <c r="G44" s="252"/>
    </row>
    <row r="45" spans="1:7" s="431" customFormat="1" ht="15.75" x14ac:dyDescent="0.25">
      <c r="A45" s="434"/>
      <c r="B45" s="252"/>
      <c r="C45" s="232"/>
      <c r="D45" s="252"/>
      <c r="E45" s="434"/>
      <c r="F45" s="434"/>
      <c r="G45" s="252"/>
    </row>
    <row r="46" spans="1:7" s="431" customFormat="1" ht="15.75" x14ac:dyDescent="0.25">
      <c r="A46" s="434">
        <v>1.7</v>
      </c>
      <c r="B46" s="252" t="s">
        <v>1435</v>
      </c>
      <c r="C46" s="252"/>
      <c r="D46" s="436">
        <f>SUM(C32:C45)</f>
        <v>0</v>
      </c>
      <c r="E46" s="434"/>
      <c r="F46" s="434">
        <f>A46</f>
        <v>1.7</v>
      </c>
      <c r="G46" s="252"/>
    </row>
    <row r="47" spans="1:7" s="431" customFormat="1" ht="15.75" x14ac:dyDescent="0.25">
      <c r="A47" s="434"/>
      <c r="B47" s="252"/>
      <c r="C47" s="252"/>
      <c r="D47" s="439" t="s">
        <v>630</v>
      </c>
      <c r="E47" s="434"/>
      <c r="F47" s="434"/>
      <c r="G47" s="252"/>
    </row>
    <row r="48" spans="1:7" s="431" customFormat="1" ht="15.75" x14ac:dyDescent="0.25">
      <c r="A48" s="440">
        <v>1.8</v>
      </c>
      <c r="B48" s="441" t="s">
        <v>631</v>
      </c>
      <c r="C48" s="252"/>
      <c r="D48" s="436">
        <f>D26-D46</f>
        <v>0</v>
      </c>
      <c r="E48" s="434"/>
      <c r="F48" s="440">
        <f>A48</f>
        <v>1.8</v>
      </c>
      <c r="G48" s="252"/>
    </row>
    <row r="49" spans="1:7" s="431" customFormat="1" ht="15.75" x14ac:dyDescent="0.25">
      <c r="A49" s="434"/>
      <c r="B49" s="252" t="s">
        <v>1436</v>
      </c>
      <c r="C49" s="252"/>
      <c r="D49" s="439" t="s">
        <v>632</v>
      </c>
      <c r="E49" s="434"/>
      <c r="F49" s="434"/>
      <c r="G49" s="252"/>
    </row>
    <row r="50" spans="1:7" s="431" customFormat="1" ht="15.75" x14ac:dyDescent="0.25">
      <c r="A50" s="434"/>
      <c r="B50" s="252"/>
      <c r="C50" s="252"/>
      <c r="D50" s="252"/>
      <c r="E50" s="434"/>
      <c r="F50" s="434"/>
      <c r="G50" s="252"/>
    </row>
    <row r="51" spans="1:7" s="431" customFormat="1" ht="15.75" x14ac:dyDescent="0.25">
      <c r="A51" s="434"/>
      <c r="B51" s="252"/>
      <c r="C51" s="252"/>
      <c r="D51" s="252"/>
      <c r="E51" s="434"/>
      <c r="F51" s="434"/>
      <c r="G51" s="252"/>
    </row>
    <row r="52" spans="1:7" s="431" customFormat="1" ht="15.75" x14ac:dyDescent="0.25">
      <c r="A52" s="434"/>
      <c r="B52" s="252"/>
      <c r="C52" s="252"/>
      <c r="D52" s="252"/>
      <c r="E52" s="434"/>
      <c r="F52" s="252"/>
      <c r="G52" s="252"/>
    </row>
    <row r="53" spans="1:7" s="431" customFormat="1" ht="15.75" hidden="1" x14ac:dyDescent="0.25">
      <c r="A53" s="442"/>
      <c r="B53" s="442"/>
      <c r="C53" s="442"/>
      <c r="D53" s="442"/>
      <c r="E53" s="442"/>
      <c r="F53" s="442"/>
      <c r="G53" s="442"/>
    </row>
    <row r="54" spans="1:7" s="431" customFormat="1" ht="15.75" hidden="1" x14ac:dyDescent="0.25">
      <c r="A54" s="442"/>
      <c r="B54" s="442"/>
      <c r="C54" s="442"/>
      <c r="D54" s="442"/>
      <c r="E54" s="442"/>
      <c r="F54" s="442"/>
      <c r="G54" s="442"/>
    </row>
    <row r="55" spans="1:7" s="431" customFormat="1" ht="15.75" hidden="1" x14ac:dyDescent="0.25">
      <c r="A55" s="442"/>
      <c r="B55" s="442"/>
      <c r="C55" s="442"/>
      <c r="D55" s="442"/>
      <c r="E55" s="442"/>
      <c r="F55" s="442"/>
      <c r="G55" s="442"/>
    </row>
    <row r="56" spans="1:7" s="431" customFormat="1" ht="15.75" hidden="1" x14ac:dyDescent="0.25">
      <c r="A56" s="442"/>
      <c r="B56" s="442"/>
      <c r="C56" s="442"/>
      <c r="D56" s="442"/>
      <c r="E56" s="442"/>
      <c r="F56" s="442"/>
      <c r="G56" s="442"/>
    </row>
    <row r="57" spans="1:7" s="431" customFormat="1" ht="15.75" hidden="1" x14ac:dyDescent="0.25">
      <c r="A57" s="442"/>
      <c r="B57" s="442"/>
      <c r="C57" s="442"/>
      <c r="D57" s="442"/>
      <c r="E57" s="442"/>
      <c r="F57" s="442"/>
      <c r="G57" s="442"/>
    </row>
    <row r="58" spans="1:7" s="431" customFormat="1" ht="15.75" hidden="1" x14ac:dyDescent="0.25">
      <c r="A58" s="442"/>
      <c r="B58" s="442"/>
      <c r="C58" s="442"/>
      <c r="D58" s="442"/>
      <c r="E58" s="442"/>
      <c r="F58" s="442"/>
      <c r="G58" s="442"/>
    </row>
    <row r="59" spans="1:7" s="431" customFormat="1" ht="15.75" hidden="1" x14ac:dyDescent="0.25">
      <c r="A59" s="442"/>
      <c r="B59" s="442"/>
      <c r="C59" s="442"/>
      <c r="D59" s="442"/>
      <c r="E59" s="442"/>
      <c r="F59" s="442"/>
      <c r="G59" s="442"/>
    </row>
    <row r="60" spans="1:7" s="431" customFormat="1" ht="15.75" hidden="1" x14ac:dyDescent="0.25">
      <c r="A60" s="442"/>
      <c r="B60" s="442"/>
      <c r="C60" s="442"/>
      <c r="D60" s="442"/>
      <c r="E60" s="442"/>
      <c r="F60" s="442"/>
      <c r="G60" s="442"/>
    </row>
    <row r="61" spans="1:7" s="431" customFormat="1" ht="15.75" hidden="1" x14ac:dyDescent="0.25">
      <c r="A61" s="442"/>
      <c r="B61" s="442"/>
      <c r="C61" s="442"/>
      <c r="D61" s="442"/>
      <c r="E61" s="442"/>
      <c r="F61" s="442"/>
      <c r="G61" s="442"/>
    </row>
    <row r="62" spans="1:7" s="431" customFormat="1" ht="15.75" hidden="1" x14ac:dyDescent="0.25">
      <c r="A62" s="442"/>
      <c r="B62" s="442"/>
      <c r="C62" s="442"/>
      <c r="D62" s="442"/>
      <c r="E62" s="442"/>
      <c r="F62" s="442"/>
      <c r="G62" s="442"/>
    </row>
    <row r="63" spans="1:7" s="431" customFormat="1" ht="15.75" hidden="1" x14ac:dyDescent="0.25">
      <c r="A63" s="442"/>
      <c r="B63" s="442"/>
      <c r="C63" s="442"/>
      <c r="D63" s="442"/>
      <c r="E63" s="442"/>
      <c r="F63" s="442"/>
      <c r="G63" s="442"/>
    </row>
    <row r="64" spans="1:7" s="431" customFormat="1" ht="15.75" hidden="1" x14ac:dyDescent="0.25">
      <c r="A64" s="442"/>
      <c r="B64" s="442"/>
      <c r="C64" s="442"/>
      <c r="D64" s="442"/>
      <c r="E64" s="442"/>
      <c r="F64" s="442"/>
      <c r="G64" s="442"/>
    </row>
    <row r="65" spans="1:7" s="431" customFormat="1" ht="15.75" hidden="1" x14ac:dyDescent="0.25">
      <c r="A65" s="442"/>
      <c r="B65" s="442"/>
      <c r="C65" s="442"/>
      <c r="D65" s="442"/>
      <c r="E65" s="442"/>
      <c r="F65" s="442"/>
      <c r="G65" s="442"/>
    </row>
    <row r="66" spans="1:7" s="431" customFormat="1" ht="15.75" hidden="1" x14ac:dyDescent="0.25">
      <c r="A66" s="442"/>
      <c r="B66" s="442"/>
      <c r="C66" s="442"/>
      <c r="D66" s="442"/>
      <c r="E66" s="442"/>
      <c r="F66" s="442"/>
      <c r="G66" s="442"/>
    </row>
    <row r="67" spans="1:7" s="431" customFormat="1" ht="15.75" hidden="1" x14ac:dyDescent="0.25">
      <c r="A67" s="442"/>
      <c r="B67" s="442"/>
      <c r="C67" s="442"/>
      <c r="D67" s="442"/>
      <c r="E67" s="442"/>
      <c r="F67" s="442"/>
      <c r="G67" s="442"/>
    </row>
    <row r="68" spans="1:7" s="431" customFormat="1" ht="15.75" hidden="1" x14ac:dyDescent="0.25">
      <c r="A68" s="442"/>
      <c r="B68" s="442"/>
      <c r="C68" s="442"/>
      <c r="D68" s="442"/>
      <c r="E68" s="442"/>
      <c r="F68" s="442"/>
      <c r="G68" s="442"/>
    </row>
    <row r="69" spans="1:7" s="431" customFormat="1" ht="15.75" hidden="1" x14ac:dyDescent="0.25">
      <c r="A69" s="442"/>
      <c r="B69" s="442"/>
      <c r="C69" s="442"/>
      <c r="D69" s="442"/>
      <c r="E69" s="442"/>
      <c r="F69" s="442"/>
      <c r="G69" s="442"/>
    </row>
    <row r="70" spans="1:7" s="431" customFormat="1" ht="15.75" hidden="1" x14ac:dyDescent="0.25">
      <c r="A70" s="442"/>
      <c r="B70" s="442"/>
      <c r="C70" s="442"/>
      <c r="D70" s="442"/>
      <c r="E70" s="442"/>
      <c r="F70" s="442"/>
      <c r="G70" s="442"/>
    </row>
    <row r="71" spans="1:7" s="431" customFormat="1" ht="15.75" hidden="1" x14ac:dyDescent="0.25">
      <c r="A71" s="442"/>
      <c r="B71" s="442"/>
      <c r="C71" s="442"/>
      <c r="D71" s="442"/>
      <c r="E71" s="442"/>
      <c r="F71" s="442"/>
      <c r="G71" s="442"/>
    </row>
    <row r="72" spans="1:7" s="431" customFormat="1" ht="15.75" hidden="1" x14ac:dyDescent="0.25">
      <c r="A72" s="442"/>
      <c r="B72" s="442"/>
      <c r="C72" s="442"/>
      <c r="D72" s="442"/>
      <c r="E72" s="442"/>
      <c r="F72" s="442"/>
      <c r="G72" s="442"/>
    </row>
    <row r="73" spans="1:7" s="431" customFormat="1" ht="15.75" hidden="1" x14ac:dyDescent="0.25">
      <c r="A73" s="442"/>
      <c r="B73" s="442"/>
      <c r="C73" s="442"/>
      <c r="D73" s="442"/>
      <c r="E73" s="442"/>
      <c r="F73" s="442"/>
      <c r="G73" s="442"/>
    </row>
    <row r="74" spans="1:7" s="431" customFormat="1" ht="15.75" hidden="1" x14ac:dyDescent="0.25">
      <c r="A74" s="442"/>
      <c r="B74" s="442"/>
      <c r="C74" s="442"/>
      <c r="D74" s="442"/>
      <c r="E74" s="442"/>
      <c r="F74" s="442"/>
      <c r="G74" s="442"/>
    </row>
    <row r="75" spans="1:7" s="431" customFormat="1" ht="15.75" hidden="1" x14ac:dyDescent="0.25">
      <c r="A75" s="442"/>
      <c r="B75" s="442"/>
      <c r="C75" s="442"/>
      <c r="D75" s="442"/>
      <c r="E75" s="442"/>
      <c r="F75" s="442"/>
      <c r="G75" s="442"/>
    </row>
    <row r="76" spans="1:7" s="431" customFormat="1" ht="15.75" hidden="1" x14ac:dyDescent="0.25">
      <c r="A76" s="442"/>
      <c r="B76" s="442"/>
      <c r="C76" s="442"/>
      <c r="D76" s="442"/>
      <c r="E76" s="442"/>
      <c r="F76" s="442"/>
      <c r="G76" s="442"/>
    </row>
    <row r="77" spans="1:7" s="431" customFormat="1" ht="15.75" hidden="1" x14ac:dyDescent="0.25">
      <c r="A77" s="442"/>
      <c r="B77" s="442"/>
      <c r="C77" s="442"/>
      <c r="D77" s="442"/>
      <c r="E77" s="442"/>
      <c r="F77" s="442"/>
      <c r="G77" s="442"/>
    </row>
    <row r="78" spans="1:7" s="431" customFormat="1" ht="15.75" hidden="1" x14ac:dyDescent="0.25">
      <c r="A78" s="442"/>
      <c r="B78" s="442"/>
      <c r="C78" s="442"/>
      <c r="D78" s="442"/>
      <c r="E78" s="442"/>
      <c r="F78" s="442"/>
      <c r="G78" s="442"/>
    </row>
    <row r="79" spans="1:7" s="431" customFormat="1" ht="15.75" hidden="1" x14ac:dyDescent="0.25">
      <c r="A79" s="442"/>
      <c r="B79" s="442"/>
      <c r="C79" s="442"/>
      <c r="D79" s="442"/>
      <c r="E79" s="442"/>
      <c r="F79" s="442"/>
      <c r="G79" s="442"/>
    </row>
    <row r="80" spans="1:7" s="431" customFormat="1" ht="15.75" hidden="1" x14ac:dyDescent="0.25">
      <c r="A80" s="442"/>
      <c r="B80" s="442"/>
      <c r="C80" s="442"/>
      <c r="D80" s="442"/>
      <c r="E80" s="442"/>
      <c r="F80" s="442"/>
      <c r="G80" s="442"/>
    </row>
    <row r="81" spans="1:7" s="431" customFormat="1" ht="15.75" hidden="1" x14ac:dyDescent="0.25">
      <c r="A81" s="442"/>
      <c r="B81" s="442"/>
      <c r="C81" s="442"/>
      <c r="D81" s="442"/>
      <c r="E81" s="442"/>
      <c r="F81" s="442"/>
      <c r="G81" s="442"/>
    </row>
    <row r="82" spans="1:7" s="431" customFormat="1" ht="15.75" hidden="1" x14ac:dyDescent="0.25">
      <c r="A82" s="442"/>
      <c r="B82" s="442"/>
      <c r="C82" s="442"/>
      <c r="D82" s="442"/>
      <c r="E82" s="442"/>
      <c r="F82" s="442"/>
      <c r="G82" s="442"/>
    </row>
    <row r="83" spans="1:7" s="431" customFormat="1" ht="15.75" hidden="1" x14ac:dyDescent="0.25">
      <c r="A83" s="442"/>
      <c r="B83" s="442"/>
      <c r="C83" s="442"/>
      <c r="D83" s="442"/>
      <c r="E83" s="442"/>
      <c r="F83" s="442"/>
      <c r="G83" s="442"/>
    </row>
    <row r="84" spans="1:7" s="431" customFormat="1" ht="15.75" hidden="1" x14ac:dyDescent="0.25">
      <c r="A84" s="442"/>
      <c r="B84" s="442"/>
      <c r="C84" s="442"/>
      <c r="D84" s="442"/>
      <c r="E84" s="442"/>
      <c r="F84" s="442"/>
      <c r="G84" s="442"/>
    </row>
    <row r="85" spans="1:7" s="431" customFormat="1" ht="15.75" hidden="1" x14ac:dyDescent="0.25">
      <c r="A85" s="442"/>
      <c r="B85" s="442"/>
      <c r="C85" s="442"/>
      <c r="D85" s="442"/>
      <c r="E85" s="442"/>
      <c r="F85" s="442"/>
      <c r="G85" s="442"/>
    </row>
    <row r="86" spans="1:7" s="431" customFormat="1" ht="15.75" hidden="1" x14ac:dyDescent="0.25">
      <c r="A86" s="442"/>
      <c r="B86" s="442"/>
      <c r="C86" s="442"/>
      <c r="D86" s="442"/>
      <c r="E86" s="442"/>
      <c r="F86" s="442"/>
      <c r="G86" s="442"/>
    </row>
    <row r="87" spans="1:7" s="431" customFormat="1" ht="15.75" hidden="1" x14ac:dyDescent="0.25">
      <c r="A87" s="442"/>
      <c r="B87" s="442"/>
      <c r="C87" s="442"/>
      <c r="D87" s="442"/>
      <c r="E87" s="442"/>
      <c r="F87" s="442"/>
      <c r="G87" s="442"/>
    </row>
    <row r="88" spans="1:7" s="431" customFormat="1" ht="15.75" hidden="1" x14ac:dyDescent="0.25">
      <c r="A88" s="442"/>
      <c r="B88" s="442"/>
      <c r="C88" s="442"/>
      <c r="D88" s="442"/>
      <c r="E88" s="442"/>
      <c r="F88" s="442"/>
      <c r="G88" s="442"/>
    </row>
    <row r="89" spans="1:7" s="431" customFormat="1" ht="15.75" hidden="1" x14ac:dyDescent="0.25">
      <c r="A89" s="442"/>
      <c r="B89" s="442"/>
      <c r="C89" s="442"/>
      <c r="D89" s="442"/>
      <c r="E89" s="442"/>
      <c r="F89" s="442"/>
      <c r="G89" s="442"/>
    </row>
    <row r="90" spans="1:7" s="431" customFormat="1" ht="15.75" hidden="1" x14ac:dyDescent="0.25">
      <c r="A90" s="442"/>
      <c r="B90" s="442"/>
      <c r="C90" s="442"/>
      <c r="D90" s="442"/>
      <c r="E90" s="442"/>
      <c r="F90" s="442"/>
      <c r="G90" s="442"/>
    </row>
    <row r="91" spans="1:7" s="431" customFormat="1" ht="15.75" hidden="1" x14ac:dyDescent="0.25">
      <c r="A91" s="442"/>
      <c r="B91" s="442"/>
      <c r="C91" s="442"/>
      <c r="D91" s="442"/>
      <c r="E91" s="442"/>
      <c r="F91" s="442"/>
      <c r="G91" s="442"/>
    </row>
    <row r="92" spans="1:7" s="431" customFormat="1" ht="15.75" hidden="1" x14ac:dyDescent="0.25">
      <c r="A92" s="442"/>
      <c r="B92" s="442"/>
      <c r="C92" s="442"/>
      <c r="D92" s="442"/>
      <c r="E92" s="442"/>
      <c r="F92" s="442"/>
      <c r="G92" s="442"/>
    </row>
    <row r="93" spans="1:7" s="431" customFormat="1" ht="15.75" hidden="1" x14ac:dyDescent="0.25">
      <c r="A93" s="442"/>
      <c r="B93" s="442"/>
      <c r="C93" s="442"/>
      <c r="D93" s="442"/>
      <c r="E93" s="442"/>
      <c r="F93" s="442"/>
      <c r="G93" s="442"/>
    </row>
    <row r="94" spans="1:7" s="431" customFormat="1" ht="15.75" hidden="1" x14ac:dyDescent="0.25">
      <c r="A94" s="442"/>
      <c r="B94" s="442"/>
      <c r="C94" s="442"/>
      <c r="D94" s="442"/>
      <c r="E94" s="442"/>
      <c r="F94" s="442"/>
      <c r="G94" s="442"/>
    </row>
    <row r="95" spans="1:7" s="431" customFormat="1" ht="15.75" hidden="1" x14ac:dyDescent="0.25">
      <c r="A95" s="442"/>
      <c r="B95" s="442"/>
      <c r="C95" s="442"/>
      <c r="D95" s="442"/>
      <c r="E95" s="442"/>
      <c r="F95" s="442"/>
      <c r="G95" s="442"/>
    </row>
    <row r="96" spans="1:7" s="431" customFormat="1" ht="15.75" hidden="1" x14ac:dyDescent="0.25">
      <c r="A96" s="442"/>
      <c r="B96" s="442"/>
      <c r="C96" s="442"/>
      <c r="D96" s="442"/>
      <c r="E96" s="442"/>
      <c r="F96" s="442"/>
      <c r="G96" s="442"/>
    </row>
    <row r="97" spans="1:7" s="431" customFormat="1" ht="15.75" hidden="1" x14ac:dyDescent="0.25">
      <c r="A97" s="442"/>
      <c r="B97" s="442"/>
      <c r="C97" s="442"/>
      <c r="D97" s="442"/>
      <c r="E97" s="442"/>
      <c r="F97" s="442"/>
      <c r="G97" s="442"/>
    </row>
    <row r="98" spans="1:7" s="431" customFormat="1" ht="15.75" hidden="1" x14ac:dyDescent="0.25">
      <c r="A98" s="442"/>
      <c r="B98" s="442"/>
      <c r="C98" s="442"/>
      <c r="D98" s="442"/>
      <c r="E98" s="442"/>
      <c r="F98" s="442"/>
      <c r="G98" s="442"/>
    </row>
    <row r="99" spans="1:7" s="431" customFormat="1" ht="15.75" hidden="1" x14ac:dyDescent="0.25">
      <c r="A99" s="442"/>
      <c r="B99" s="442"/>
      <c r="C99" s="442"/>
      <c r="D99" s="442"/>
      <c r="E99" s="442"/>
      <c r="F99" s="442"/>
      <c r="G99" s="442"/>
    </row>
    <row r="100" spans="1:7" s="431" customFormat="1" ht="15.75" hidden="1" x14ac:dyDescent="0.25">
      <c r="A100" s="442"/>
      <c r="B100" s="442"/>
      <c r="C100" s="442"/>
      <c r="D100" s="442"/>
      <c r="E100" s="442"/>
      <c r="F100" s="442"/>
      <c r="G100" s="442"/>
    </row>
    <row r="101" spans="1:7" s="431" customFormat="1" ht="15.75" hidden="1" x14ac:dyDescent="0.25">
      <c r="A101" s="442"/>
      <c r="B101" s="442"/>
      <c r="C101" s="442"/>
      <c r="D101" s="442"/>
      <c r="E101" s="442"/>
      <c r="F101" s="442"/>
      <c r="G101" s="442"/>
    </row>
    <row r="102" spans="1:7" s="431" customFormat="1" ht="15.75" hidden="1" x14ac:dyDescent="0.25">
      <c r="A102" s="442"/>
      <c r="B102" s="442"/>
      <c r="C102" s="442"/>
      <c r="D102" s="442"/>
      <c r="E102" s="442"/>
      <c r="F102" s="442"/>
      <c r="G102" s="442"/>
    </row>
    <row r="103" spans="1:7" s="431" customFormat="1" ht="15.75" hidden="1" x14ac:dyDescent="0.25">
      <c r="A103" s="442"/>
      <c r="B103" s="442"/>
      <c r="C103" s="442"/>
      <c r="D103" s="442"/>
      <c r="E103" s="442"/>
      <c r="F103" s="442"/>
      <c r="G103" s="442"/>
    </row>
    <row r="104" spans="1:7" s="431" customFormat="1" ht="15.75" hidden="1" x14ac:dyDescent="0.25">
      <c r="A104" s="442"/>
      <c r="B104" s="442"/>
      <c r="C104" s="442"/>
      <c r="D104" s="442"/>
      <c r="E104" s="442"/>
      <c r="F104" s="442"/>
      <c r="G104" s="442"/>
    </row>
    <row r="105" spans="1:7" s="431" customFormat="1" ht="15.75" hidden="1" x14ac:dyDescent="0.25">
      <c r="A105" s="442"/>
      <c r="B105" s="442"/>
      <c r="C105" s="442"/>
      <c r="D105" s="442"/>
      <c r="E105" s="442"/>
      <c r="F105" s="442"/>
      <c r="G105" s="442"/>
    </row>
    <row r="106" spans="1:7" s="431" customFormat="1" ht="15.75" hidden="1" x14ac:dyDescent="0.25">
      <c r="A106" s="442"/>
      <c r="B106" s="442"/>
      <c r="C106" s="442"/>
      <c r="D106" s="442"/>
      <c r="E106" s="442"/>
      <c r="F106" s="442"/>
      <c r="G106" s="442"/>
    </row>
    <row r="107" spans="1:7" s="431" customFormat="1" ht="15.75" hidden="1" x14ac:dyDescent="0.25">
      <c r="A107" s="442"/>
      <c r="B107" s="442"/>
      <c r="C107" s="442"/>
      <c r="D107" s="442"/>
      <c r="E107" s="442"/>
      <c r="F107" s="442"/>
      <c r="G107" s="442"/>
    </row>
    <row r="108" spans="1:7" s="431" customFormat="1" ht="15.75" hidden="1" x14ac:dyDescent="0.25">
      <c r="A108" s="442"/>
      <c r="B108" s="442"/>
      <c r="C108" s="442"/>
      <c r="D108" s="442"/>
      <c r="E108" s="442"/>
      <c r="F108" s="442"/>
      <c r="G108" s="442"/>
    </row>
    <row r="109" spans="1:7" s="431" customFormat="1" ht="15.75" hidden="1" x14ac:dyDescent="0.25">
      <c r="A109" s="442"/>
      <c r="B109" s="442"/>
      <c r="C109" s="442"/>
      <c r="D109" s="442"/>
      <c r="E109" s="442"/>
      <c r="F109" s="442"/>
      <c r="G109" s="442"/>
    </row>
    <row r="110" spans="1:7" s="431" customFormat="1" ht="15.75" hidden="1" x14ac:dyDescent="0.25">
      <c r="A110" s="442"/>
      <c r="B110" s="442"/>
      <c r="C110" s="442"/>
      <c r="D110" s="442"/>
      <c r="E110" s="442"/>
      <c r="F110" s="442"/>
      <c r="G110" s="442"/>
    </row>
    <row r="111" spans="1:7" s="431" customFormat="1" ht="15.75" hidden="1" x14ac:dyDescent="0.25">
      <c r="A111" s="442"/>
      <c r="B111" s="442"/>
      <c r="C111" s="442"/>
      <c r="D111" s="442"/>
      <c r="E111" s="442"/>
      <c r="F111" s="442"/>
      <c r="G111" s="442"/>
    </row>
    <row r="112" spans="1:7" s="431" customFormat="1" ht="15.75" hidden="1" x14ac:dyDescent="0.25">
      <c r="A112" s="442"/>
      <c r="B112" s="442"/>
      <c r="C112" s="442"/>
      <c r="D112" s="442"/>
      <c r="E112" s="442"/>
      <c r="F112" s="442"/>
      <c r="G112" s="442"/>
    </row>
    <row r="113" spans="1:7" s="431" customFormat="1" ht="15.75" hidden="1" x14ac:dyDescent="0.25">
      <c r="A113" s="442"/>
      <c r="B113" s="442"/>
      <c r="C113" s="442"/>
      <c r="D113" s="442"/>
      <c r="E113" s="442"/>
      <c r="F113" s="442"/>
      <c r="G113" s="442"/>
    </row>
    <row r="114" spans="1:7" s="431" customFormat="1" ht="15.75" hidden="1" x14ac:dyDescent="0.25">
      <c r="A114" s="442"/>
      <c r="B114" s="442"/>
      <c r="C114" s="442"/>
      <c r="D114" s="442"/>
      <c r="E114" s="442"/>
      <c r="F114" s="442"/>
      <c r="G114" s="442"/>
    </row>
    <row r="115" spans="1:7" s="431" customFormat="1" ht="15.75" hidden="1" x14ac:dyDescent="0.25">
      <c r="A115" s="442"/>
      <c r="B115" s="442"/>
      <c r="C115" s="442"/>
      <c r="D115" s="442"/>
      <c r="E115" s="442"/>
      <c r="F115" s="442"/>
      <c r="G115" s="442"/>
    </row>
    <row r="116" spans="1:7" s="431" customFormat="1" ht="15.75" hidden="1" x14ac:dyDescent="0.25">
      <c r="A116" s="442"/>
      <c r="B116" s="442"/>
      <c r="C116" s="442"/>
      <c r="D116" s="442"/>
      <c r="E116" s="442"/>
      <c r="F116" s="442"/>
      <c r="G116" s="442"/>
    </row>
    <row r="117" spans="1:7" s="431" customFormat="1" ht="15.75" hidden="1" x14ac:dyDescent="0.25">
      <c r="A117" s="442"/>
      <c r="B117" s="442"/>
      <c r="C117" s="442"/>
      <c r="D117" s="442"/>
      <c r="E117" s="442"/>
      <c r="F117" s="442"/>
      <c r="G117" s="442"/>
    </row>
    <row r="118" spans="1:7" s="431" customFormat="1" ht="15.75" hidden="1" x14ac:dyDescent="0.25">
      <c r="A118" s="442"/>
      <c r="B118" s="442"/>
      <c r="C118" s="442"/>
      <c r="D118" s="442"/>
      <c r="E118" s="442"/>
      <c r="F118" s="442"/>
      <c r="G118" s="442"/>
    </row>
    <row r="119" spans="1:7" s="431" customFormat="1" ht="15.75" hidden="1" x14ac:dyDescent="0.25">
      <c r="A119" s="442"/>
      <c r="B119" s="442"/>
      <c r="C119" s="442"/>
      <c r="D119" s="442"/>
      <c r="E119" s="442"/>
      <c r="F119" s="442"/>
      <c r="G119" s="442"/>
    </row>
    <row r="120" spans="1:7" s="431" customFormat="1" ht="15.75" hidden="1" x14ac:dyDescent="0.25">
      <c r="A120" s="442"/>
      <c r="B120" s="442"/>
      <c r="C120" s="442"/>
      <c r="D120" s="442"/>
      <c r="E120" s="442"/>
      <c r="F120" s="442"/>
      <c r="G120" s="442"/>
    </row>
    <row r="121" spans="1:7" s="431" customFormat="1" ht="15.75" hidden="1" x14ac:dyDescent="0.25">
      <c r="A121" s="442"/>
      <c r="B121" s="442"/>
      <c r="C121" s="442"/>
      <c r="D121" s="442"/>
      <c r="E121" s="442"/>
      <c r="F121" s="442"/>
      <c r="G121" s="442"/>
    </row>
    <row r="122" spans="1:7" s="431" customFormat="1" ht="15.75" hidden="1" x14ac:dyDescent="0.25">
      <c r="A122" s="442"/>
      <c r="B122" s="442"/>
      <c r="C122" s="442"/>
      <c r="D122" s="442"/>
      <c r="E122" s="442"/>
      <c r="F122" s="442"/>
      <c r="G122" s="442"/>
    </row>
    <row r="123" spans="1:7" s="431" customFormat="1" ht="15.75" hidden="1" x14ac:dyDescent="0.25">
      <c r="A123" s="442"/>
      <c r="B123" s="442"/>
      <c r="C123" s="442"/>
      <c r="D123" s="442"/>
      <c r="E123" s="442"/>
      <c r="F123" s="442"/>
      <c r="G123" s="442"/>
    </row>
    <row r="124" spans="1:7" s="431" customFormat="1" ht="15.75" hidden="1" x14ac:dyDescent="0.25">
      <c r="A124" s="442"/>
      <c r="B124" s="442"/>
      <c r="C124" s="442"/>
      <c r="D124" s="442"/>
      <c r="E124" s="442"/>
      <c r="F124" s="442"/>
      <c r="G124" s="442"/>
    </row>
    <row r="125" spans="1:7" s="431" customFormat="1" ht="15.75" hidden="1" x14ac:dyDescent="0.25">
      <c r="A125" s="442"/>
      <c r="B125" s="442"/>
      <c r="C125" s="442"/>
      <c r="D125" s="442"/>
      <c r="E125" s="442"/>
      <c r="F125" s="442"/>
      <c r="G125" s="442"/>
    </row>
    <row r="126" spans="1:7" s="431" customFormat="1" ht="15.75" hidden="1" x14ac:dyDescent="0.25">
      <c r="A126" s="442"/>
      <c r="B126" s="442"/>
      <c r="C126" s="442"/>
      <c r="D126" s="442"/>
      <c r="E126" s="442"/>
      <c r="F126" s="442"/>
      <c r="G126" s="442"/>
    </row>
    <row r="127" spans="1:7" s="431" customFormat="1" ht="15.75" hidden="1" x14ac:dyDescent="0.25">
      <c r="A127" s="442"/>
      <c r="B127" s="442"/>
      <c r="C127" s="442"/>
      <c r="D127" s="442"/>
      <c r="E127" s="442"/>
      <c r="F127" s="442"/>
      <c r="G127" s="442"/>
    </row>
    <row r="128" spans="1:7" s="431" customFormat="1" ht="15.75" hidden="1" x14ac:dyDescent="0.25">
      <c r="A128" s="442"/>
      <c r="B128" s="442"/>
      <c r="C128" s="442"/>
      <c r="D128" s="442"/>
      <c r="E128" s="442"/>
      <c r="F128" s="442"/>
      <c r="G128" s="442"/>
    </row>
    <row r="129" spans="1:7" s="431" customFormat="1" ht="15.75" hidden="1" x14ac:dyDescent="0.25">
      <c r="A129" s="442"/>
      <c r="B129" s="442"/>
      <c r="C129" s="442"/>
      <c r="D129" s="442"/>
      <c r="E129" s="442"/>
      <c r="F129" s="442"/>
      <c r="G129" s="442"/>
    </row>
    <row r="130" spans="1:7" s="431" customFormat="1" ht="15.75" hidden="1" x14ac:dyDescent="0.25">
      <c r="A130" s="442"/>
      <c r="B130" s="442"/>
      <c r="C130" s="442"/>
      <c r="D130" s="442"/>
      <c r="E130" s="442"/>
      <c r="F130" s="442"/>
      <c r="G130" s="442"/>
    </row>
    <row r="131" spans="1:7" s="431" customFormat="1" ht="15.75" hidden="1" x14ac:dyDescent="0.25">
      <c r="A131" s="442"/>
      <c r="B131" s="442"/>
      <c r="C131" s="442"/>
      <c r="D131" s="442"/>
      <c r="E131" s="442"/>
      <c r="F131" s="442"/>
      <c r="G131" s="442"/>
    </row>
    <row r="132" spans="1:7" s="431" customFormat="1" ht="15.75" hidden="1" x14ac:dyDescent="0.25">
      <c r="A132" s="442"/>
      <c r="B132" s="442"/>
      <c r="C132" s="442"/>
      <c r="D132" s="442"/>
      <c r="E132" s="442"/>
      <c r="F132" s="442"/>
      <c r="G132" s="442"/>
    </row>
    <row r="133" spans="1:7" s="431" customFormat="1" ht="15.75" hidden="1" x14ac:dyDescent="0.25">
      <c r="A133" s="442"/>
      <c r="B133" s="442"/>
      <c r="C133" s="442"/>
      <c r="D133" s="442"/>
      <c r="E133" s="442"/>
      <c r="F133" s="442"/>
      <c r="G133" s="442"/>
    </row>
    <row r="134" spans="1:7" s="431" customFormat="1" ht="15.75" hidden="1" x14ac:dyDescent="0.25">
      <c r="A134" s="442"/>
      <c r="B134" s="442"/>
      <c r="C134" s="442"/>
      <c r="D134" s="442"/>
      <c r="E134" s="442"/>
      <c r="F134" s="442"/>
      <c r="G134" s="442"/>
    </row>
    <row r="135" spans="1:7" s="431" customFormat="1" ht="15.75" hidden="1" x14ac:dyDescent="0.25">
      <c r="A135" s="442"/>
      <c r="B135" s="442"/>
      <c r="C135" s="442"/>
      <c r="D135" s="442"/>
      <c r="E135" s="442"/>
      <c r="F135" s="442"/>
      <c r="G135" s="442"/>
    </row>
    <row r="136" spans="1:7" s="431" customFormat="1" ht="15.75" hidden="1" x14ac:dyDescent="0.25">
      <c r="A136" s="442"/>
      <c r="B136" s="442"/>
      <c r="C136" s="442"/>
      <c r="D136" s="442"/>
      <c r="E136" s="442"/>
      <c r="F136" s="442"/>
      <c r="G136" s="442"/>
    </row>
    <row r="137" spans="1:7" s="431" customFormat="1" ht="15.75" hidden="1" x14ac:dyDescent="0.25">
      <c r="A137" s="442"/>
      <c r="B137" s="442"/>
      <c r="C137" s="442"/>
      <c r="D137" s="442"/>
      <c r="E137" s="442"/>
      <c r="F137" s="442"/>
      <c r="G137" s="442"/>
    </row>
    <row r="138" spans="1:7" s="431" customFormat="1" ht="15.75" hidden="1" x14ac:dyDescent="0.25">
      <c r="A138" s="442"/>
      <c r="B138" s="442"/>
      <c r="C138" s="442"/>
      <c r="D138" s="442"/>
      <c r="E138" s="442"/>
      <c r="F138" s="442"/>
      <c r="G138" s="442"/>
    </row>
    <row r="139" spans="1:7" s="431" customFormat="1" ht="15.75" hidden="1" x14ac:dyDescent="0.25">
      <c r="A139" s="442"/>
      <c r="B139" s="442"/>
      <c r="C139" s="442"/>
      <c r="D139" s="442"/>
      <c r="E139" s="442"/>
      <c r="F139" s="442"/>
      <c r="G139" s="442"/>
    </row>
    <row r="140" spans="1:7" s="431" customFormat="1" ht="15.75" hidden="1" x14ac:dyDescent="0.25">
      <c r="A140" s="442"/>
      <c r="B140" s="442"/>
      <c r="C140" s="442"/>
      <c r="D140" s="442"/>
      <c r="E140" s="442"/>
      <c r="F140" s="442"/>
      <c r="G140" s="442"/>
    </row>
    <row r="141" spans="1:7" s="431" customFormat="1" ht="15.75" hidden="1" x14ac:dyDescent="0.25">
      <c r="A141" s="442"/>
      <c r="B141" s="442"/>
      <c r="C141" s="442"/>
      <c r="D141" s="442"/>
      <c r="E141" s="442"/>
      <c r="F141" s="442"/>
      <c r="G141" s="442"/>
    </row>
    <row r="142" spans="1:7" s="431" customFormat="1" ht="15.75" hidden="1" x14ac:dyDescent="0.25">
      <c r="A142" s="442"/>
      <c r="B142" s="442"/>
      <c r="C142" s="442"/>
      <c r="D142" s="442"/>
      <c r="E142" s="442"/>
      <c r="F142" s="442"/>
      <c r="G142" s="442"/>
    </row>
    <row r="143" spans="1:7" s="431" customFormat="1" ht="15.75" hidden="1" x14ac:dyDescent="0.25">
      <c r="A143" s="442"/>
      <c r="B143" s="442"/>
      <c r="C143" s="442"/>
      <c r="D143" s="442"/>
      <c r="E143" s="442"/>
      <c r="F143" s="442"/>
      <c r="G143" s="442"/>
    </row>
    <row r="144" spans="1:7" s="431" customFormat="1" ht="15.75" hidden="1" x14ac:dyDescent="0.25">
      <c r="A144" s="442"/>
      <c r="B144" s="442"/>
      <c r="C144" s="442"/>
      <c r="D144" s="442"/>
      <c r="E144" s="442"/>
      <c r="F144" s="442"/>
      <c r="G144" s="442"/>
    </row>
    <row r="145" spans="1:7" s="431" customFormat="1" ht="15.75" hidden="1" x14ac:dyDescent="0.25">
      <c r="A145" s="442"/>
      <c r="B145" s="442"/>
      <c r="C145" s="442"/>
      <c r="D145" s="442"/>
      <c r="E145" s="442"/>
      <c r="F145" s="442"/>
      <c r="G145" s="442"/>
    </row>
    <row r="146" spans="1:7" s="431" customFormat="1" ht="15.75" hidden="1" x14ac:dyDescent="0.25">
      <c r="A146" s="442"/>
      <c r="B146" s="442"/>
      <c r="C146" s="442"/>
      <c r="D146" s="442"/>
      <c r="E146" s="442"/>
      <c r="F146" s="442"/>
      <c r="G146" s="442"/>
    </row>
    <row r="147" spans="1:7" s="431" customFormat="1" ht="15.75" hidden="1" x14ac:dyDescent="0.25">
      <c r="A147" s="442"/>
      <c r="B147" s="442"/>
      <c r="C147" s="442"/>
      <c r="D147" s="442"/>
      <c r="E147" s="442"/>
      <c r="F147" s="442"/>
      <c r="G147" s="442"/>
    </row>
    <row r="148" spans="1:7" s="431" customFormat="1" ht="15.75" hidden="1" x14ac:dyDescent="0.25">
      <c r="A148" s="252"/>
      <c r="B148" s="252"/>
      <c r="C148" s="252"/>
      <c r="D148" s="252"/>
      <c r="E148" s="252"/>
      <c r="F148" s="252"/>
      <c r="G148" s="252"/>
    </row>
    <row r="149" spans="1:7" hidden="1" x14ac:dyDescent="0.2"/>
    <row r="150" spans="1:7" hidden="1" x14ac:dyDescent="0.2"/>
    <row r="151" spans="1:7" hidden="1" x14ac:dyDescent="0.2"/>
  </sheetData>
  <sheetProtection password="DDF6" sheet="1" objects="1" scenarios="1"/>
  <mergeCells count="1">
    <mergeCell ref="D2:F2"/>
  </mergeCells>
  <phoneticPr fontId="0" type="noConversion"/>
  <printOptions horizontalCentered="1"/>
  <pageMargins left="0" right="0" top="0.98425196850393704" bottom="0.98425196850393704" header="0.511811023622047" footer="0.511811023622047"/>
  <pageSetup scale="90" orientation="portrait" r:id="rId1"/>
  <headerFooter alignWithMargins="0"/>
  <rowBreaks count="1" manualBreakCount="1">
    <brk id="52" max="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F31"/>
  <sheetViews>
    <sheetView zoomScaleNormal="100" workbookViewId="0">
      <selection activeCell="F23" sqref="F23"/>
    </sheetView>
  </sheetViews>
  <sheetFormatPr defaultColWidth="0" defaultRowHeight="15.75" zeroHeight="1" x14ac:dyDescent="0.25"/>
  <cols>
    <col min="1" max="1" width="9.140625" style="252" customWidth="1"/>
    <col min="2" max="2" width="51.140625" style="252" customWidth="1"/>
    <col min="3" max="3" width="11.85546875" style="252" customWidth="1"/>
    <col min="4" max="4" width="11.7109375" style="252" customWidth="1"/>
    <col min="5" max="5" width="9.140625" style="252" customWidth="1"/>
    <col min="6" max="6" width="9.140625" style="443" customWidth="1"/>
    <col min="7" max="16384" width="9.140625" style="443" hidden="1"/>
  </cols>
  <sheetData>
    <row r="1" spans="1:6" customFormat="1" ht="13.5" thickBot="1" x14ac:dyDescent="0.25">
      <c r="A1" s="14" t="s">
        <v>407</v>
      </c>
      <c r="B1" s="2"/>
      <c r="C1" s="2"/>
      <c r="D1" s="2"/>
      <c r="E1" s="12"/>
      <c r="F1" s="2"/>
    </row>
    <row r="2" spans="1:6" customFormat="1" ht="27" customHeight="1" thickBot="1" x14ac:dyDescent="0.25">
      <c r="A2" s="517" t="s">
        <v>1459</v>
      </c>
      <c r="B2" s="71" t="s">
        <v>505</v>
      </c>
      <c r="C2" s="633">
        <f>+Cover!I2</f>
        <v>0</v>
      </c>
      <c r="D2" s="595"/>
      <c r="E2" s="596"/>
      <c r="F2" s="2"/>
    </row>
    <row r="3" spans="1:6" customFormat="1" ht="18.75" thickBot="1" x14ac:dyDescent="0.3">
      <c r="A3" s="16"/>
      <c r="B3" s="72" t="s">
        <v>1237</v>
      </c>
      <c r="C3" s="166">
        <f>+Cover!I3</f>
        <v>0</v>
      </c>
      <c r="D3" s="88"/>
      <c r="E3" s="87"/>
      <c r="F3" s="2"/>
    </row>
    <row r="4" spans="1:6" customFormat="1" ht="12.75" x14ac:dyDescent="0.2">
      <c r="A4" s="12"/>
      <c r="B4" s="2"/>
      <c r="C4" s="2"/>
      <c r="D4" s="2"/>
      <c r="E4" s="2"/>
      <c r="F4" s="2"/>
    </row>
    <row r="5" spans="1:6" customFormat="1" ht="12.75" x14ac:dyDescent="0.2">
      <c r="A5" s="2"/>
      <c r="B5" s="2"/>
      <c r="C5" s="2"/>
      <c r="D5" s="2"/>
      <c r="E5" s="2"/>
      <c r="F5" s="2"/>
    </row>
    <row r="6" spans="1:6" customFormat="1" ht="15" x14ac:dyDescent="0.25">
      <c r="A6" s="446" t="s">
        <v>988</v>
      </c>
      <c r="B6" s="2"/>
      <c r="C6" s="2"/>
      <c r="D6" s="2"/>
      <c r="E6" s="2"/>
      <c r="F6" s="2"/>
    </row>
    <row r="7" spans="1:6" x14ac:dyDescent="0.25">
      <c r="F7" s="252"/>
    </row>
    <row r="8" spans="1:6" x14ac:dyDescent="0.25">
      <c r="F8" s="252"/>
    </row>
    <row r="9" spans="1:6" x14ac:dyDescent="0.25">
      <c r="A9" s="444">
        <v>2.1</v>
      </c>
      <c r="B9" s="252" t="s">
        <v>332</v>
      </c>
      <c r="D9" s="436">
        <f>'Grant Calculation'!D26</f>
        <v>0</v>
      </c>
      <c r="E9" s="252">
        <v>2.1</v>
      </c>
      <c r="F9" s="252"/>
    </row>
    <row r="10" spans="1:6" x14ac:dyDescent="0.25">
      <c r="A10" s="444"/>
      <c r="F10" s="252"/>
    </row>
    <row r="11" spans="1:6" x14ac:dyDescent="0.25">
      <c r="A11" s="444">
        <v>2.2000000000000002</v>
      </c>
      <c r="B11" s="449" t="s">
        <v>1497</v>
      </c>
      <c r="D11" s="448">
        <f>'Schedule 3C- TCA'!E39</f>
        <v>0</v>
      </c>
      <c r="E11" s="252">
        <v>2.2000000000000002</v>
      </c>
      <c r="F11" s="252"/>
    </row>
    <row r="12" spans="1:6" x14ac:dyDescent="0.25">
      <c r="F12" s="252"/>
    </row>
    <row r="13" spans="1:6" x14ac:dyDescent="0.25">
      <c r="A13" s="444">
        <v>2.2999999999999998</v>
      </c>
      <c r="B13" s="252" t="s">
        <v>618</v>
      </c>
      <c r="D13" s="436">
        <f>+D9-D11</f>
        <v>0</v>
      </c>
      <c r="E13" s="252">
        <v>2.2999999999999998</v>
      </c>
      <c r="F13" s="252"/>
    </row>
    <row r="14" spans="1:6" x14ac:dyDescent="0.25">
      <c r="A14" s="444"/>
      <c r="B14" s="252" t="s">
        <v>1397</v>
      </c>
      <c r="D14" s="437" t="s">
        <v>619</v>
      </c>
      <c r="F14" s="252"/>
    </row>
    <row r="15" spans="1:6" x14ac:dyDescent="0.25">
      <c r="A15" s="444"/>
      <c r="F15" s="252"/>
    </row>
    <row r="16" spans="1:6" x14ac:dyDescent="0.25">
      <c r="A16" s="444">
        <v>2.4</v>
      </c>
      <c r="B16" s="252" t="s">
        <v>1498</v>
      </c>
      <c r="D16" s="445" t="str">
        <f>+Enrolment!F22</f>
        <v xml:space="preserve"> </v>
      </c>
      <c r="E16" s="252">
        <v>2.4</v>
      </c>
      <c r="F16" s="252"/>
    </row>
    <row r="17" spans="1:6" x14ac:dyDescent="0.25">
      <c r="A17" s="444"/>
      <c r="D17" s="437" t="s">
        <v>620</v>
      </c>
      <c r="F17" s="252"/>
    </row>
    <row r="18" spans="1:6" x14ac:dyDescent="0.25">
      <c r="A18" s="444"/>
      <c r="F18" s="252"/>
    </row>
    <row r="19" spans="1:6" x14ac:dyDescent="0.25">
      <c r="A19" s="444">
        <v>2.5</v>
      </c>
      <c r="B19" s="252" t="s">
        <v>1499</v>
      </c>
      <c r="D19" s="445" t="e">
        <f>ROUND(IF(D16=0,0,+D13/D16),2)</f>
        <v>#VALUE!</v>
      </c>
      <c r="E19" s="252">
        <v>2.5</v>
      </c>
      <c r="F19" s="252"/>
    </row>
    <row r="20" spans="1:6" x14ac:dyDescent="0.25">
      <c r="A20" s="444"/>
      <c r="B20" s="252" t="s">
        <v>1396</v>
      </c>
      <c r="D20" s="437" t="s">
        <v>621</v>
      </c>
      <c r="F20" s="252"/>
    </row>
    <row r="21" spans="1:6" x14ac:dyDescent="0.25">
      <c r="A21" s="444"/>
      <c r="D21" s="252" t="s">
        <v>622</v>
      </c>
      <c r="F21" s="252"/>
    </row>
    <row r="22" spans="1:6" x14ac:dyDescent="0.25">
      <c r="A22" s="444"/>
      <c r="F22" s="252"/>
    </row>
    <row r="23" spans="1:6" x14ac:dyDescent="0.25">
      <c r="F23" s="252"/>
    </row>
    <row r="24" spans="1:6" x14ac:dyDescent="0.25">
      <c r="F24" s="252"/>
    </row>
    <row r="25" spans="1:6" x14ac:dyDescent="0.25">
      <c r="F25" s="252"/>
    </row>
    <row r="26" spans="1:6" hidden="1" x14ac:dyDescent="0.25">
      <c r="F26" s="252"/>
    </row>
    <row r="27" spans="1:6" hidden="1" x14ac:dyDescent="0.25">
      <c r="F27" s="252"/>
    </row>
    <row r="28" spans="1:6" hidden="1" x14ac:dyDescent="0.25">
      <c r="F28" s="252"/>
    </row>
    <row r="29" spans="1:6" hidden="1" x14ac:dyDescent="0.25">
      <c r="F29" s="252"/>
    </row>
    <row r="30" spans="1:6" hidden="1" x14ac:dyDescent="0.25">
      <c r="F30" s="252"/>
    </row>
    <row r="31" spans="1:6" x14ac:dyDescent="0.25">
      <c r="F31" s="252"/>
    </row>
  </sheetData>
  <mergeCells count="1">
    <mergeCell ref="C2:E2"/>
  </mergeCells>
  <phoneticPr fontId="0" type="noConversion"/>
  <printOptions horizontalCentered="1"/>
  <pageMargins left="0" right="0" top="0.98425196850393704" bottom="0.98425196850393704" header="0.511811023622047" footer="0.511811023622047"/>
  <pageSetup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pageSetUpPr fitToPage="1"/>
  </sheetPr>
  <dimension ref="A1:AB94"/>
  <sheetViews>
    <sheetView tabSelected="1" topLeftCell="P1" zoomScaleNormal="100" workbookViewId="0">
      <selection activeCell="Z3" sqref="Z3"/>
    </sheetView>
  </sheetViews>
  <sheetFormatPr defaultColWidth="0" defaultRowHeight="0" customHeight="1" zeroHeight="1" x14ac:dyDescent="0.25"/>
  <cols>
    <col min="1" max="1" width="60.7109375" style="484" customWidth="1"/>
    <col min="2" max="2" width="15.7109375" style="484" customWidth="1"/>
    <col min="3" max="23" width="12.5703125" style="484" customWidth="1"/>
    <col min="24" max="24" width="15.28515625" style="484" customWidth="1"/>
    <col min="25" max="25" width="12.5703125" style="484" customWidth="1"/>
    <col min="26" max="26" width="13.7109375" style="484" customWidth="1"/>
    <col min="27" max="27" width="14.42578125" style="484" customWidth="1"/>
    <col min="28" max="28" width="10.42578125" style="69" customWidth="1"/>
    <col min="29" max="16384" width="0" style="69" hidden="1"/>
  </cols>
  <sheetData>
    <row r="1" spans="1:28" ht="13.5" thickBot="1" x14ac:dyDescent="0.25">
      <c r="A1" s="505" t="s">
        <v>1461</v>
      </c>
      <c r="B1" s="506" t="s">
        <v>1460</v>
      </c>
      <c r="C1" s="506" t="s">
        <v>893</v>
      </c>
      <c r="D1" s="573" t="s">
        <v>1537</v>
      </c>
      <c r="E1" s="506"/>
      <c r="F1" s="506"/>
      <c r="G1" s="506"/>
      <c r="H1" s="506"/>
      <c r="I1" s="506"/>
      <c r="J1" s="506"/>
      <c r="K1" s="506"/>
      <c r="L1" s="506"/>
      <c r="M1" s="506"/>
      <c r="N1" s="506"/>
      <c r="O1" s="506"/>
      <c r="P1" s="506"/>
      <c r="Q1" s="506"/>
      <c r="R1" s="506"/>
      <c r="S1" s="506"/>
      <c r="T1" s="506"/>
      <c r="U1" s="506"/>
      <c r="V1" s="506"/>
      <c r="W1" s="506"/>
      <c r="X1" s="506" t="s">
        <v>492</v>
      </c>
      <c r="Y1" s="506"/>
      <c r="Z1" s="518" t="s">
        <v>518</v>
      </c>
      <c r="AA1" s="506"/>
      <c r="AB1" s="8"/>
    </row>
    <row r="2" spans="1:28" ht="27.75" customHeight="1" thickBot="1" x14ac:dyDescent="0.25">
      <c r="A2" s="6" t="s">
        <v>408</v>
      </c>
      <c r="B2" s="68" t="s">
        <v>505</v>
      </c>
      <c r="C2" s="636">
        <f>+Cover!I2</f>
        <v>0</v>
      </c>
      <c r="D2" s="637"/>
      <c r="E2" s="637"/>
      <c r="F2" s="637"/>
      <c r="G2" s="637"/>
      <c r="H2" s="637"/>
      <c r="I2" s="637"/>
      <c r="J2" s="638"/>
      <c r="K2" s="528"/>
      <c r="L2" s="520"/>
      <c r="M2" s="528"/>
      <c r="N2" s="520"/>
      <c r="O2" s="528"/>
      <c r="P2" s="520"/>
      <c r="Q2" s="528"/>
      <c r="R2" s="520"/>
      <c r="S2" s="528"/>
      <c r="T2" s="520"/>
      <c r="U2" s="528"/>
      <c r="V2" s="520"/>
      <c r="W2" s="528"/>
      <c r="X2" s="506"/>
      <c r="Y2" s="528"/>
      <c r="Z2" s="506"/>
      <c r="AA2" s="528"/>
      <c r="AB2" s="8"/>
    </row>
    <row r="3" spans="1:28" ht="18.75" thickBot="1" x14ac:dyDescent="0.3">
      <c r="A3" s="17" t="s">
        <v>1484</v>
      </c>
      <c r="B3" s="3" t="s">
        <v>1237</v>
      </c>
      <c r="C3" s="182">
        <f>+Cover!I3</f>
        <v>0</v>
      </c>
      <c r="D3" s="529"/>
      <c r="E3" s="529"/>
      <c r="F3" s="529"/>
      <c r="G3" s="529"/>
      <c r="H3" s="529"/>
      <c r="I3" s="529"/>
      <c r="J3" s="529"/>
      <c r="K3" s="529"/>
      <c r="L3" s="529"/>
      <c r="M3" s="529"/>
      <c r="N3" s="529"/>
      <c r="O3" s="529"/>
      <c r="P3" s="529"/>
      <c r="Q3" s="529"/>
      <c r="R3" s="529"/>
      <c r="S3" s="529"/>
      <c r="T3" s="529"/>
      <c r="U3" s="529"/>
      <c r="V3" s="529"/>
      <c r="W3" s="529"/>
      <c r="X3" s="8"/>
      <c r="Y3" s="529"/>
      <c r="Z3" s="70"/>
      <c r="AA3" s="529"/>
      <c r="AB3" s="8"/>
    </row>
    <row r="4" spans="1:28" ht="12.75" x14ac:dyDescent="0.2">
      <c r="A4" s="519" t="s">
        <v>531</v>
      </c>
      <c r="B4" s="519" t="s">
        <v>409</v>
      </c>
      <c r="C4" s="520" t="s">
        <v>559</v>
      </c>
      <c r="D4" s="520"/>
      <c r="E4" s="520"/>
      <c r="F4" s="520"/>
      <c r="G4" s="520"/>
      <c r="H4" s="520"/>
      <c r="I4" s="520"/>
      <c r="J4" s="520"/>
      <c r="K4" s="520"/>
      <c r="L4" s="520"/>
      <c r="M4" s="520"/>
      <c r="N4" s="520"/>
      <c r="O4" s="520"/>
      <c r="P4" s="520"/>
      <c r="Q4" s="520"/>
      <c r="R4" s="520"/>
      <c r="S4" s="520"/>
      <c r="T4" s="520"/>
      <c r="U4" s="520"/>
      <c r="V4" s="520"/>
      <c r="W4" s="520"/>
      <c r="X4" s="506" t="s">
        <v>1233</v>
      </c>
      <c r="Y4" s="520"/>
      <c r="Z4" s="506" t="s">
        <v>1270</v>
      </c>
      <c r="AA4" s="520"/>
      <c r="AB4" s="504"/>
    </row>
    <row r="5" spans="1:28" ht="17.25" customHeight="1" x14ac:dyDescent="0.2">
      <c r="A5" s="519" t="s">
        <v>342</v>
      </c>
      <c r="B5" s="519" t="s">
        <v>333</v>
      </c>
      <c r="C5" s="519" t="s">
        <v>555</v>
      </c>
      <c r="D5" s="519"/>
      <c r="E5" s="519"/>
      <c r="F5" s="519"/>
      <c r="G5" s="519"/>
      <c r="H5" s="519"/>
      <c r="I5" s="519"/>
      <c r="J5" s="519"/>
      <c r="K5" s="519"/>
      <c r="L5" s="519"/>
      <c r="M5" s="519"/>
      <c r="N5" s="519"/>
      <c r="O5" s="519"/>
      <c r="P5" s="519"/>
      <c r="Q5" s="519"/>
      <c r="R5" s="519"/>
      <c r="S5" s="519"/>
      <c r="T5" s="519"/>
      <c r="U5" s="519"/>
      <c r="V5" s="519"/>
      <c r="W5" s="519"/>
      <c r="X5" s="506" t="s">
        <v>1261</v>
      </c>
      <c r="Y5" s="519"/>
      <c r="Z5" s="506" t="s">
        <v>1454</v>
      </c>
      <c r="AA5" s="519"/>
      <c r="AB5" s="8"/>
    </row>
    <row r="6" spans="1:28" ht="15" customHeight="1" x14ac:dyDescent="0.25">
      <c r="A6" s="450" t="s">
        <v>1488</v>
      </c>
      <c r="B6" s="451"/>
      <c r="C6" s="452"/>
      <c r="D6" s="452"/>
      <c r="E6" s="452"/>
      <c r="F6" s="452"/>
      <c r="G6" s="452"/>
      <c r="H6" s="452"/>
      <c r="I6" s="452"/>
      <c r="J6" s="452"/>
      <c r="K6" s="452"/>
      <c r="L6" s="452"/>
      <c r="M6" s="452"/>
      <c r="N6" s="452"/>
      <c r="O6" s="452"/>
      <c r="P6" s="452"/>
      <c r="Q6" s="452"/>
      <c r="R6" s="452"/>
      <c r="S6" s="452"/>
      <c r="T6" s="452"/>
      <c r="U6" s="452"/>
      <c r="V6" s="452"/>
      <c r="W6" s="452"/>
      <c r="X6" s="452"/>
      <c r="Y6" s="452"/>
      <c r="Z6" s="452"/>
      <c r="AA6" s="452"/>
      <c r="AB6" s="8"/>
    </row>
    <row r="7" spans="1:28" ht="45" x14ac:dyDescent="0.25">
      <c r="A7" s="450"/>
      <c r="B7" s="453" t="s">
        <v>506</v>
      </c>
      <c r="C7" s="522" t="s">
        <v>1487</v>
      </c>
      <c r="D7" s="530">
        <v>43039</v>
      </c>
      <c r="E7" s="531" t="s">
        <v>1500</v>
      </c>
      <c r="F7" s="530">
        <v>43039</v>
      </c>
      <c r="G7" s="531" t="s">
        <v>1500</v>
      </c>
      <c r="H7" s="530">
        <v>43039</v>
      </c>
      <c r="I7" s="531" t="s">
        <v>1500</v>
      </c>
      <c r="J7" s="530">
        <v>43039</v>
      </c>
      <c r="K7" s="531" t="s">
        <v>1500</v>
      </c>
      <c r="L7" s="530">
        <v>43039</v>
      </c>
      <c r="M7" s="531" t="s">
        <v>1500</v>
      </c>
      <c r="N7" s="530">
        <v>43039</v>
      </c>
      <c r="O7" s="531" t="s">
        <v>1500</v>
      </c>
      <c r="P7" s="530">
        <v>43039</v>
      </c>
      <c r="Q7" s="531" t="s">
        <v>1500</v>
      </c>
      <c r="R7" s="530">
        <v>43039</v>
      </c>
      <c r="S7" s="531" t="s">
        <v>1500</v>
      </c>
      <c r="T7" s="530">
        <v>43039</v>
      </c>
      <c r="U7" s="531" t="s">
        <v>1500</v>
      </c>
      <c r="V7" s="530">
        <v>43039</v>
      </c>
      <c r="W7" s="531" t="s">
        <v>1500</v>
      </c>
      <c r="X7" s="530">
        <v>43039</v>
      </c>
      <c r="Y7" s="531" t="s">
        <v>1500</v>
      </c>
      <c r="Z7" s="530">
        <v>43039</v>
      </c>
      <c r="AA7" s="531" t="s">
        <v>1500</v>
      </c>
      <c r="AB7" s="522" t="s">
        <v>1489</v>
      </c>
    </row>
    <row r="8" spans="1:28" ht="15" customHeight="1" x14ac:dyDescent="0.25">
      <c r="A8" s="454" t="s">
        <v>648</v>
      </c>
      <c r="B8" s="455" t="s">
        <v>507</v>
      </c>
      <c r="C8" s="531"/>
      <c r="D8" s="639" t="s">
        <v>1501</v>
      </c>
      <c r="E8" s="639"/>
      <c r="F8" s="639" t="s">
        <v>1486</v>
      </c>
      <c r="G8" s="639"/>
      <c r="H8" s="639" t="s">
        <v>1502</v>
      </c>
      <c r="I8" s="639"/>
      <c r="J8" s="639" t="s">
        <v>1503</v>
      </c>
      <c r="K8" s="639"/>
      <c r="L8" s="639" t="s">
        <v>1485</v>
      </c>
      <c r="M8" s="639"/>
      <c r="N8" s="639" t="s">
        <v>1504</v>
      </c>
      <c r="O8" s="639"/>
      <c r="P8" s="639" t="s">
        <v>1505</v>
      </c>
      <c r="Q8" s="639"/>
      <c r="R8" s="639" t="s">
        <v>1506</v>
      </c>
      <c r="S8" s="639"/>
      <c r="T8" s="643" t="s">
        <v>1507</v>
      </c>
      <c r="U8" s="644"/>
      <c r="V8" s="639" t="s">
        <v>1508</v>
      </c>
      <c r="W8" s="639"/>
      <c r="X8" s="640" t="s">
        <v>1509</v>
      </c>
      <c r="Y8" s="640"/>
      <c r="Z8" s="641" t="s">
        <v>1510</v>
      </c>
      <c r="AA8" s="642"/>
      <c r="AB8" s="532"/>
    </row>
    <row r="9" spans="1:28" ht="15" x14ac:dyDescent="0.25">
      <c r="A9" s="456"/>
      <c r="B9" s="450"/>
      <c r="C9" s="457"/>
      <c r="D9" s="457"/>
      <c r="E9" s="457"/>
      <c r="F9" s="457"/>
      <c r="G9" s="457"/>
      <c r="H9" s="457"/>
      <c r="I9" s="457"/>
      <c r="J9" s="457"/>
      <c r="K9" s="457"/>
      <c r="L9" s="457"/>
      <c r="M9" s="457"/>
      <c r="N9" s="457"/>
      <c r="O9" s="457"/>
      <c r="P9" s="457"/>
      <c r="Q9" s="457"/>
      <c r="R9" s="457"/>
      <c r="S9" s="457"/>
      <c r="T9" s="457"/>
      <c r="U9" s="457"/>
      <c r="V9" s="457"/>
      <c r="W9" s="457"/>
      <c r="X9" s="458"/>
      <c r="Y9" s="457"/>
      <c r="Z9" s="458"/>
      <c r="AA9" s="457"/>
      <c r="AB9" s="8"/>
    </row>
    <row r="10" spans="1:28" ht="15" x14ac:dyDescent="0.25">
      <c r="A10" s="459" t="s">
        <v>893</v>
      </c>
      <c r="B10" s="450"/>
      <c r="C10" s="457"/>
      <c r="D10" s="457"/>
      <c r="E10" s="457"/>
      <c r="F10" s="457"/>
      <c r="G10" s="457"/>
      <c r="H10" s="457"/>
      <c r="I10" s="457"/>
      <c r="J10" s="457"/>
      <c r="K10" s="457"/>
      <c r="L10" s="457"/>
      <c r="M10" s="457"/>
      <c r="N10" s="457"/>
      <c r="O10" s="457"/>
      <c r="P10" s="457"/>
      <c r="Q10" s="457"/>
      <c r="R10" s="457"/>
      <c r="S10" s="457"/>
      <c r="T10" s="457"/>
      <c r="U10" s="457"/>
      <c r="V10" s="457"/>
      <c r="W10" s="457"/>
      <c r="X10" s="458"/>
      <c r="Y10" s="457"/>
      <c r="Z10" s="458"/>
      <c r="AA10" s="457"/>
      <c r="AB10" s="8"/>
    </row>
    <row r="11" spans="1:28" ht="15" x14ac:dyDescent="0.25">
      <c r="A11" s="460" t="s">
        <v>894</v>
      </c>
      <c r="B11" s="461" t="s">
        <v>895</v>
      </c>
      <c r="C11" s="523"/>
      <c r="D11" s="523"/>
      <c r="E11" s="523"/>
      <c r="F11" s="523"/>
      <c r="G11" s="523"/>
      <c r="H11" s="523"/>
      <c r="I11" s="523"/>
      <c r="J11" s="523"/>
      <c r="K11" s="523"/>
      <c r="L11" s="523"/>
      <c r="M11" s="523"/>
      <c r="N11" s="523"/>
      <c r="O11" s="523"/>
      <c r="P11" s="523"/>
      <c r="Q11" s="523"/>
      <c r="R11" s="523"/>
      <c r="S11" s="523"/>
      <c r="T11" s="523"/>
      <c r="U11" s="523"/>
      <c r="V11" s="523"/>
      <c r="W11" s="523"/>
      <c r="X11" s="523"/>
      <c r="Y11" s="523"/>
      <c r="Z11" s="523"/>
      <c r="AA11" s="523"/>
      <c r="AB11" s="8" t="str">
        <f>IF(ROUND(C11,1)=ROUND(D11+F11+H11+J11+L11+N11+P11+R11+T11+V11+X11+Z11,1),"","Error")</f>
        <v/>
      </c>
    </row>
    <row r="12" spans="1:28" ht="15" x14ac:dyDescent="0.25">
      <c r="A12" s="462" t="s">
        <v>508</v>
      </c>
      <c r="B12" s="462" t="s">
        <v>509</v>
      </c>
      <c r="C12" s="463"/>
      <c r="D12" s="463"/>
      <c r="E12" s="463"/>
      <c r="F12" s="463"/>
      <c r="G12" s="463"/>
      <c r="H12" s="463"/>
      <c r="I12" s="463"/>
      <c r="J12" s="463"/>
      <c r="K12" s="463"/>
      <c r="L12" s="463"/>
      <c r="M12" s="463"/>
      <c r="N12" s="463"/>
      <c r="O12" s="463"/>
      <c r="P12" s="463"/>
      <c r="Q12" s="463"/>
      <c r="R12" s="463"/>
      <c r="S12" s="463"/>
      <c r="T12" s="463"/>
      <c r="U12" s="463"/>
      <c r="V12" s="463"/>
      <c r="W12" s="463"/>
      <c r="X12" s="463"/>
      <c r="Y12" s="463"/>
      <c r="Z12" s="463"/>
      <c r="AA12" s="463"/>
      <c r="AB12" s="8"/>
    </row>
    <row r="13" spans="1:28" ht="15" x14ac:dyDescent="0.25">
      <c r="A13" s="462" t="s">
        <v>510</v>
      </c>
      <c r="B13" s="462" t="s">
        <v>511</v>
      </c>
      <c r="C13" s="463"/>
      <c r="D13" s="463"/>
      <c r="E13" s="463"/>
      <c r="F13" s="463"/>
      <c r="G13" s="463"/>
      <c r="H13" s="463"/>
      <c r="I13" s="463"/>
      <c r="J13" s="463"/>
      <c r="K13" s="463"/>
      <c r="L13" s="463"/>
      <c r="M13" s="463"/>
      <c r="N13" s="463"/>
      <c r="O13" s="463"/>
      <c r="P13" s="463"/>
      <c r="Q13" s="463"/>
      <c r="R13" s="463"/>
      <c r="S13" s="463"/>
      <c r="T13" s="463"/>
      <c r="U13" s="463"/>
      <c r="V13" s="463"/>
      <c r="W13" s="463"/>
      <c r="X13" s="463"/>
      <c r="Y13" s="463"/>
      <c r="Z13" s="463"/>
      <c r="AA13" s="463"/>
      <c r="AB13" s="8"/>
    </row>
    <row r="14" spans="1:28" ht="15" x14ac:dyDescent="0.25">
      <c r="A14" s="462" t="s">
        <v>512</v>
      </c>
      <c r="B14" s="462" t="s">
        <v>513</v>
      </c>
      <c r="C14" s="463"/>
      <c r="D14" s="463"/>
      <c r="E14" s="463"/>
      <c r="F14" s="463"/>
      <c r="G14" s="463"/>
      <c r="H14" s="463"/>
      <c r="I14" s="463"/>
      <c r="J14" s="463"/>
      <c r="K14" s="463"/>
      <c r="L14" s="463"/>
      <c r="M14" s="463"/>
      <c r="N14" s="463"/>
      <c r="O14" s="463"/>
      <c r="P14" s="463"/>
      <c r="Q14" s="463"/>
      <c r="R14" s="463"/>
      <c r="S14" s="463"/>
      <c r="T14" s="463"/>
      <c r="U14" s="463"/>
      <c r="V14" s="463"/>
      <c r="W14" s="463"/>
      <c r="X14" s="463"/>
      <c r="Y14" s="463"/>
      <c r="Z14" s="463"/>
      <c r="AA14" s="463"/>
      <c r="AB14" s="8"/>
    </row>
    <row r="15" spans="1:28" ht="12.75" customHeight="1" x14ac:dyDescent="0.25">
      <c r="A15" s="462" t="s">
        <v>1355</v>
      </c>
      <c r="B15" s="462" t="s">
        <v>514</v>
      </c>
      <c r="C15" s="463"/>
      <c r="D15" s="463"/>
      <c r="E15" s="463"/>
      <c r="F15" s="463"/>
      <c r="G15" s="463"/>
      <c r="H15" s="463"/>
      <c r="I15" s="463"/>
      <c r="J15" s="463"/>
      <c r="K15" s="463"/>
      <c r="L15" s="463"/>
      <c r="M15" s="463"/>
      <c r="N15" s="463"/>
      <c r="O15" s="463"/>
      <c r="P15" s="463"/>
      <c r="Q15" s="463"/>
      <c r="R15" s="463"/>
      <c r="S15" s="463"/>
      <c r="T15" s="463"/>
      <c r="U15" s="463"/>
      <c r="V15" s="463"/>
      <c r="W15" s="463"/>
      <c r="X15" s="463"/>
      <c r="Y15" s="463"/>
      <c r="Z15" s="463"/>
      <c r="AA15" s="463"/>
      <c r="AB15" s="8"/>
    </row>
    <row r="16" spans="1:28" ht="15" x14ac:dyDescent="0.25">
      <c r="A16" s="464"/>
      <c r="B16" s="464"/>
      <c r="C16" s="465"/>
      <c r="D16" s="465"/>
      <c r="E16" s="465"/>
      <c r="F16" s="465"/>
      <c r="G16" s="465"/>
      <c r="H16" s="465"/>
      <c r="I16" s="465"/>
      <c r="J16" s="465"/>
      <c r="K16" s="465"/>
      <c r="L16" s="465"/>
      <c r="M16" s="465"/>
      <c r="N16" s="465"/>
      <c r="O16" s="465"/>
      <c r="P16" s="465"/>
      <c r="Q16" s="465"/>
      <c r="R16" s="465"/>
      <c r="S16" s="465"/>
      <c r="T16" s="465"/>
      <c r="U16" s="465"/>
      <c r="V16" s="465"/>
      <c r="W16" s="465"/>
      <c r="X16" s="465"/>
      <c r="Y16" s="465"/>
      <c r="Z16" s="465"/>
      <c r="AA16" s="465"/>
      <c r="AB16" s="8"/>
    </row>
    <row r="17" spans="1:28" ht="15" x14ac:dyDescent="0.25">
      <c r="A17" s="459" t="s">
        <v>492</v>
      </c>
      <c r="B17" s="458"/>
      <c r="C17" s="466"/>
      <c r="D17" s="466"/>
      <c r="E17" s="466"/>
      <c r="F17" s="466"/>
      <c r="G17" s="466"/>
      <c r="H17" s="466"/>
      <c r="I17" s="466"/>
      <c r="J17" s="466"/>
      <c r="K17" s="466"/>
      <c r="L17" s="466"/>
      <c r="M17" s="466"/>
      <c r="N17" s="466"/>
      <c r="O17" s="466"/>
      <c r="P17" s="466"/>
      <c r="Q17" s="466"/>
      <c r="R17" s="466"/>
      <c r="S17" s="466"/>
      <c r="T17" s="466"/>
      <c r="U17" s="466"/>
      <c r="V17" s="466"/>
      <c r="W17" s="466"/>
      <c r="X17" s="466"/>
      <c r="Y17" s="466"/>
      <c r="Z17" s="466"/>
      <c r="AA17" s="466"/>
      <c r="AB17" s="8"/>
    </row>
    <row r="18" spans="1:28" ht="15" x14ac:dyDescent="0.25">
      <c r="A18" s="461" t="s">
        <v>515</v>
      </c>
      <c r="B18" s="462" t="s">
        <v>516</v>
      </c>
      <c r="C18" s="524"/>
      <c r="D18" s="524"/>
      <c r="E18" s="524"/>
      <c r="F18" s="524"/>
      <c r="G18" s="524"/>
      <c r="H18" s="524"/>
      <c r="I18" s="524"/>
      <c r="J18" s="524"/>
      <c r="K18" s="524"/>
      <c r="L18" s="524"/>
      <c r="M18" s="524"/>
      <c r="N18" s="524"/>
      <c r="O18" s="524"/>
      <c r="P18" s="524"/>
      <c r="Q18" s="524"/>
      <c r="R18" s="524"/>
      <c r="S18" s="524"/>
      <c r="T18" s="524"/>
      <c r="U18" s="524"/>
      <c r="V18" s="524"/>
      <c r="W18" s="524"/>
      <c r="X18" s="524"/>
      <c r="Y18" s="524"/>
      <c r="Z18" s="524"/>
      <c r="AA18" s="524"/>
      <c r="AB18" s="8" t="str">
        <f>IF(ROUND(C18,1)=ROUND(D18+F18+H18+J18+L18+N18+P18+R18+T18+V18+X18+Z18,1),"","Error")</f>
        <v/>
      </c>
    </row>
    <row r="19" spans="1:28" ht="15" x14ac:dyDescent="0.25">
      <c r="A19" s="461" t="s">
        <v>1356</v>
      </c>
      <c r="B19" s="462" t="s">
        <v>517</v>
      </c>
      <c r="C19" s="463"/>
      <c r="D19" s="463"/>
      <c r="E19" s="463"/>
      <c r="F19" s="463"/>
      <c r="G19" s="463"/>
      <c r="H19" s="463"/>
      <c r="I19" s="463"/>
      <c r="J19" s="463"/>
      <c r="K19" s="463"/>
      <c r="L19" s="463"/>
      <c r="M19" s="463"/>
      <c r="N19" s="463"/>
      <c r="O19" s="463"/>
      <c r="P19" s="463"/>
      <c r="Q19" s="463"/>
      <c r="R19" s="463"/>
      <c r="S19" s="463"/>
      <c r="T19" s="463"/>
      <c r="U19" s="463"/>
      <c r="V19" s="463"/>
      <c r="W19" s="463"/>
      <c r="X19" s="463"/>
      <c r="Y19" s="463"/>
      <c r="Z19" s="463"/>
      <c r="AA19" s="463"/>
      <c r="AB19" s="8"/>
    </row>
    <row r="20" spans="1:28" ht="15" x14ac:dyDescent="0.25">
      <c r="A20" s="467"/>
      <c r="B20" s="467"/>
      <c r="C20" s="465"/>
      <c r="D20" s="465"/>
      <c r="E20" s="465"/>
      <c r="F20" s="465"/>
      <c r="G20" s="465"/>
      <c r="H20" s="465"/>
      <c r="I20" s="465"/>
      <c r="J20" s="465"/>
      <c r="K20" s="465"/>
      <c r="L20" s="465"/>
      <c r="M20" s="465"/>
      <c r="N20" s="465"/>
      <c r="O20" s="465"/>
      <c r="P20" s="465"/>
      <c r="Q20" s="465"/>
      <c r="R20" s="465"/>
      <c r="S20" s="465"/>
      <c r="T20" s="465"/>
      <c r="U20" s="465"/>
      <c r="V20" s="465"/>
      <c r="W20" s="465"/>
      <c r="X20" s="465"/>
      <c r="Y20" s="465"/>
      <c r="Z20" s="465"/>
      <c r="AA20" s="465"/>
      <c r="AB20" s="8"/>
    </row>
    <row r="21" spans="1:28" ht="30" x14ac:dyDescent="0.25">
      <c r="A21" s="468" t="s">
        <v>518</v>
      </c>
      <c r="B21" s="469"/>
      <c r="C21" s="466"/>
      <c r="D21" s="466"/>
      <c r="E21" s="466"/>
      <c r="F21" s="466"/>
      <c r="G21" s="466"/>
      <c r="H21" s="466"/>
      <c r="I21" s="466"/>
      <c r="J21" s="466"/>
      <c r="K21" s="466"/>
      <c r="L21" s="466"/>
      <c r="M21" s="466"/>
      <c r="N21" s="466"/>
      <c r="O21" s="466"/>
      <c r="P21" s="466"/>
      <c r="Q21" s="466"/>
      <c r="R21" s="466"/>
      <c r="S21" s="466"/>
      <c r="T21" s="466"/>
      <c r="U21" s="466"/>
      <c r="V21" s="466"/>
      <c r="W21" s="466"/>
      <c r="X21" s="466"/>
      <c r="Y21" s="466"/>
      <c r="Z21" s="466"/>
      <c r="AA21" s="466"/>
      <c r="AB21" s="8"/>
    </row>
    <row r="22" spans="1:28" ht="15" x14ac:dyDescent="0.25">
      <c r="A22" s="470" t="s">
        <v>519</v>
      </c>
      <c r="B22" s="462" t="s">
        <v>520</v>
      </c>
      <c r="C22" s="524"/>
      <c r="D22" s="524"/>
      <c r="E22" s="524"/>
      <c r="F22" s="524"/>
      <c r="G22" s="524"/>
      <c r="H22" s="524"/>
      <c r="I22" s="524"/>
      <c r="J22" s="524"/>
      <c r="K22" s="524"/>
      <c r="L22" s="524"/>
      <c r="M22" s="524"/>
      <c r="N22" s="524"/>
      <c r="O22" s="524"/>
      <c r="P22" s="524"/>
      <c r="Q22" s="524"/>
      <c r="R22" s="524"/>
      <c r="S22" s="524"/>
      <c r="T22" s="524"/>
      <c r="U22" s="524"/>
      <c r="V22" s="524"/>
      <c r="W22" s="524"/>
      <c r="X22" s="524"/>
      <c r="Y22" s="524"/>
      <c r="Z22" s="524"/>
      <c r="AA22" s="524"/>
      <c r="AB22" s="8" t="str">
        <f>IF(ROUND(C22,1)=ROUND(D22+F22+H22+J22+L22+N22+P22+R22+T22+V22+X22+Z22,1),"","Error")</f>
        <v/>
      </c>
    </row>
    <row r="23" spans="1:28" ht="15" x14ac:dyDescent="0.25">
      <c r="A23" s="470" t="s">
        <v>996</v>
      </c>
      <c r="B23" s="462"/>
      <c r="C23" s="524"/>
      <c r="D23" s="524"/>
      <c r="E23" s="524"/>
      <c r="F23" s="524"/>
      <c r="G23" s="524"/>
      <c r="H23" s="524"/>
      <c r="I23" s="524"/>
      <c r="J23" s="524"/>
      <c r="K23" s="524"/>
      <c r="L23" s="524"/>
      <c r="M23" s="524"/>
      <c r="N23" s="524"/>
      <c r="O23" s="524"/>
      <c r="P23" s="524"/>
      <c r="Q23" s="524"/>
      <c r="R23" s="524"/>
      <c r="S23" s="524"/>
      <c r="T23" s="524"/>
      <c r="U23" s="524"/>
      <c r="V23" s="524"/>
      <c r="W23" s="524"/>
      <c r="X23" s="524"/>
      <c r="Y23" s="524"/>
      <c r="Z23" s="524"/>
      <c r="AA23" s="524"/>
      <c r="AB23" s="8" t="str">
        <f t="shared" ref="AB23:AB30" si="0">IF(ROUND(C23,1)=ROUND(D23+F23+H23+J23+L23+N23+P23+R23+T23+V23+X23+Z23,1),"","Error")</f>
        <v/>
      </c>
    </row>
    <row r="24" spans="1:28" ht="15" x14ac:dyDescent="0.25">
      <c r="A24" s="470" t="s">
        <v>521</v>
      </c>
      <c r="B24" s="462" t="s">
        <v>522</v>
      </c>
      <c r="C24" s="524"/>
      <c r="D24" s="524"/>
      <c r="E24" s="524"/>
      <c r="F24" s="524"/>
      <c r="G24" s="524"/>
      <c r="H24" s="524"/>
      <c r="I24" s="524"/>
      <c r="J24" s="524"/>
      <c r="K24" s="524"/>
      <c r="L24" s="524"/>
      <c r="M24" s="524"/>
      <c r="N24" s="524"/>
      <c r="O24" s="524"/>
      <c r="P24" s="524"/>
      <c r="Q24" s="524"/>
      <c r="R24" s="524"/>
      <c r="S24" s="524"/>
      <c r="T24" s="524"/>
      <c r="U24" s="524"/>
      <c r="V24" s="524"/>
      <c r="W24" s="524"/>
      <c r="X24" s="524"/>
      <c r="Y24" s="524"/>
      <c r="Z24" s="524"/>
      <c r="AA24" s="524"/>
      <c r="AB24" s="8" t="str">
        <f t="shared" si="0"/>
        <v/>
      </c>
    </row>
    <row r="25" spans="1:28" ht="15" x14ac:dyDescent="0.25">
      <c r="A25" s="470" t="s">
        <v>523</v>
      </c>
      <c r="B25" s="462" t="s">
        <v>524</v>
      </c>
      <c r="C25" s="524"/>
      <c r="D25" s="524"/>
      <c r="E25" s="524"/>
      <c r="F25" s="524"/>
      <c r="G25" s="524"/>
      <c r="H25" s="524"/>
      <c r="I25" s="524"/>
      <c r="J25" s="524"/>
      <c r="K25" s="524"/>
      <c r="L25" s="524"/>
      <c r="M25" s="524"/>
      <c r="N25" s="524"/>
      <c r="O25" s="524"/>
      <c r="P25" s="524"/>
      <c r="Q25" s="524"/>
      <c r="R25" s="524"/>
      <c r="S25" s="524"/>
      <c r="T25" s="524"/>
      <c r="U25" s="524"/>
      <c r="V25" s="524"/>
      <c r="W25" s="524"/>
      <c r="X25" s="524"/>
      <c r="Y25" s="524"/>
      <c r="Z25" s="524"/>
      <c r="AA25" s="524"/>
      <c r="AB25" s="8" t="str">
        <f t="shared" si="0"/>
        <v/>
      </c>
    </row>
    <row r="26" spans="1:28" ht="15" x14ac:dyDescent="0.25">
      <c r="A26" s="470" t="s">
        <v>525</v>
      </c>
      <c r="B26" s="462" t="s">
        <v>526</v>
      </c>
      <c r="C26" s="524"/>
      <c r="D26" s="524"/>
      <c r="E26" s="524"/>
      <c r="F26" s="524"/>
      <c r="G26" s="524"/>
      <c r="H26" s="524"/>
      <c r="I26" s="524"/>
      <c r="J26" s="524"/>
      <c r="K26" s="524"/>
      <c r="L26" s="524"/>
      <c r="M26" s="524"/>
      <c r="N26" s="524"/>
      <c r="O26" s="524"/>
      <c r="P26" s="524"/>
      <c r="Q26" s="524"/>
      <c r="R26" s="524"/>
      <c r="S26" s="524"/>
      <c r="T26" s="524"/>
      <c r="U26" s="524"/>
      <c r="V26" s="524"/>
      <c r="W26" s="524"/>
      <c r="X26" s="524"/>
      <c r="Y26" s="524"/>
      <c r="Z26" s="524"/>
      <c r="AA26" s="524"/>
      <c r="AB26" s="8" t="str">
        <f t="shared" si="0"/>
        <v/>
      </c>
    </row>
    <row r="27" spans="1:28" ht="12.75" customHeight="1" x14ac:dyDescent="0.25">
      <c r="A27" s="470" t="s">
        <v>1265</v>
      </c>
      <c r="B27" s="462" t="s">
        <v>527</v>
      </c>
      <c r="C27" s="524"/>
      <c r="D27" s="524"/>
      <c r="E27" s="524"/>
      <c r="F27" s="524"/>
      <c r="G27" s="524"/>
      <c r="H27" s="524"/>
      <c r="I27" s="524"/>
      <c r="J27" s="524"/>
      <c r="K27" s="524"/>
      <c r="L27" s="524"/>
      <c r="M27" s="524"/>
      <c r="N27" s="524"/>
      <c r="O27" s="524"/>
      <c r="P27" s="524"/>
      <c r="Q27" s="524"/>
      <c r="R27" s="524"/>
      <c r="S27" s="524"/>
      <c r="T27" s="524"/>
      <c r="U27" s="524"/>
      <c r="V27" s="524"/>
      <c r="W27" s="524"/>
      <c r="X27" s="524"/>
      <c r="Y27" s="524"/>
      <c r="Z27" s="524"/>
      <c r="AA27" s="524"/>
      <c r="AB27" s="8" t="str">
        <f t="shared" si="0"/>
        <v/>
      </c>
    </row>
    <row r="28" spans="1:28" ht="12.75" customHeight="1" x14ac:dyDescent="0.25">
      <c r="A28" s="470" t="s">
        <v>528</v>
      </c>
      <c r="B28" s="462" t="s">
        <v>529</v>
      </c>
      <c r="C28" s="524"/>
      <c r="D28" s="524"/>
      <c r="E28" s="524"/>
      <c r="F28" s="524"/>
      <c r="G28" s="524"/>
      <c r="H28" s="524"/>
      <c r="I28" s="524"/>
      <c r="J28" s="524"/>
      <c r="K28" s="524"/>
      <c r="L28" s="524"/>
      <c r="M28" s="524"/>
      <c r="N28" s="524"/>
      <c r="O28" s="524"/>
      <c r="P28" s="524"/>
      <c r="Q28" s="524"/>
      <c r="R28" s="524"/>
      <c r="S28" s="524"/>
      <c r="T28" s="524"/>
      <c r="U28" s="524"/>
      <c r="V28" s="524"/>
      <c r="W28" s="524"/>
      <c r="X28" s="524"/>
      <c r="Y28" s="524"/>
      <c r="Z28" s="524"/>
      <c r="AA28" s="524"/>
      <c r="AB28" s="8" t="str">
        <f t="shared" si="0"/>
        <v/>
      </c>
    </row>
    <row r="29" spans="1:28" ht="15" x14ac:dyDescent="0.25">
      <c r="A29" s="470" t="s">
        <v>896</v>
      </c>
      <c r="B29" s="634" t="s">
        <v>530</v>
      </c>
      <c r="C29" s="524"/>
      <c r="D29" s="524"/>
      <c r="E29" s="524"/>
      <c r="F29" s="524"/>
      <c r="G29" s="524"/>
      <c r="H29" s="524"/>
      <c r="I29" s="524"/>
      <c r="J29" s="524"/>
      <c r="K29" s="524"/>
      <c r="L29" s="524"/>
      <c r="M29" s="524"/>
      <c r="N29" s="524"/>
      <c r="O29" s="524"/>
      <c r="P29" s="524"/>
      <c r="Q29" s="524"/>
      <c r="R29" s="524"/>
      <c r="S29" s="524"/>
      <c r="T29" s="524"/>
      <c r="U29" s="524"/>
      <c r="V29" s="524"/>
      <c r="W29" s="524"/>
      <c r="X29" s="524"/>
      <c r="Y29" s="524"/>
      <c r="Z29" s="524"/>
      <c r="AA29" s="524"/>
      <c r="AB29" s="8" t="str">
        <f t="shared" si="0"/>
        <v/>
      </c>
    </row>
    <row r="30" spans="1:28" ht="15" x14ac:dyDescent="0.25">
      <c r="A30" s="471"/>
      <c r="B30" s="635"/>
      <c r="C30" s="524"/>
      <c r="D30" s="524"/>
      <c r="E30" s="524"/>
      <c r="F30" s="524"/>
      <c r="G30" s="524"/>
      <c r="H30" s="524"/>
      <c r="I30" s="524"/>
      <c r="J30" s="524"/>
      <c r="K30" s="524"/>
      <c r="L30" s="524"/>
      <c r="M30" s="524"/>
      <c r="N30" s="524"/>
      <c r="O30" s="524"/>
      <c r="P30" s="524"/>
      <c r="Q30" s="524"/>
      <c r="R30" s="524"/>
      <c r="S30" s="524"/>
      <c r="T30" s="524"/>
      <c r="U30" s="524"/>
      <c r="V30" s="524"/>
      <c r="W30" s="524"/>
      <c r="X30" s="524"/>
      <c r="Y30" s="524"/>
      <c r="Z30" s="524"/>
      <c r="AA30" s="524"/>
      <c r="AB30" s="8" t="str">
        <f t="shared" si="0"/>
        <v/>
      </c>
    </row>
    <row r="31" spans="1:28" ht="15" x14ac:dyDescent="0.25">
      <c r="A31" s="467"/>
      <c r="B31" s="467"/>
      <c r="C31" s="465"/>
      <c r="D31" s="465"/>
      <c r="E31" s="465"/>
      <c r="F31" s="465"/>
      <c r="G31" s="465"/>
      <c r="H31" s="465"/>
      <c r="I31" s="465"/>
      <c r="J31" s="465"/>
      <c r="K31" s="465"/>
      <c r="L31" s="465"/>
      <c r="M31" s="465"/>
      <c r="N31" s="465"/>
      <c r="O31" s="465"/>
      <c r="P31" s="465"/>
      <c r="Q31" s="465"/>
      <c r="R31" s="465"/>
      <c r="S31" s="465"/>
      <c r="T31" s="465"/>
      <c r="U31" s="465"/>
      <c r="V31" s="465"/>
      <c r="W31" s="465"/>
      <c r="X31" s="465"/>
      <c r="Y31" s="465"/>
      <c r="Z31" s="465"/>
      <c r="AA31" s="465"/>
      <c r="AB31" s="8"/>
    </row>
    <row r="32" spans="1:28" ht="15" x14ac:dyDescent="0.25">
      <c r="A32" s="459" t="s">
        <v>531</v>
      </c>
      <c r="B32" s="458"/>
      <c r="C32" s="466"/>
      <c r="D32" s="466"/>
      <c r="E32" s="466"/>
      <c r="F32" s="466"/>
      <c r="G32" s="466"/>
      <c r="H32" s="466"/>
      <c r="I32" s="466"/>
      <c r="J32" s="466"/>
      <c r="K32" s="466"/>
      <c r="L32" s="466"/>
      <c r="M32" s="466"/>
      <c r="N32" s="466"/>
      <c r="O32" s="466"/>
      <c r="P32" s="466"/>
      <c r="Q32" s="466"/>
      <c r="R32" s="466"/>
      <c r="S32" s="466"/>
      <c r="T32" s="466"/>
      <c r="U32" s="466"/>
      <c r="V32" s="466"/>
      <c r="W32" s="466"/>
      <c r="X32" s="466"/>
      <c r="Y32" s="466"/>
      <c r="Z32" s="466"/>
      <c r="AA32" s="466"/>
      <c r="AB32" s="8"/>
    </row>
    <row r="33" spans="1:28" ht="15" x14ac:dyDescent="0.25">
      <c r="A33" s="461" t="s">
        <v>1245</v>
      </c>
      <c r="B33" s="461" t="s">
        <v>532</v>
      </c>
      <c r="C33" s="524"/>
      <c r="D33" s="524"/>
      <c r="E33" s="524"/>
      <c r="F33" s="524"/>
      <c r="G33" s="524"/>
      <c r="H33" s="524"/>
      <c r="I33" s="524"/>
      <c r="J33" s="524"/>
      <c r="K33" s="524"/>
      <c r="L33" s="524"/>
      <c r="M33" s="524"/>
      <c r="N33" s="524"/>
      <c r="O33" s="524"/>
      <c r="P33" s="524"/>
      <c r="Q33" s="524"/>
      <c r="R33" s="524"/>
      <c r="S33" s="524"/>
      <c r="T33" s="524"/>
      <c r="U33" s="524"/>
      <c r="V33" s="524"/>
      <c r="W33" s="524"/>
      <c r="X33" s="524"/>
      <c r="Y33" s="524"/>
      <c r="Z33" s="524"/>
      <c r="AA33" s="524"/>
      <c r="AB33" s="8" t="str">
        <f>IF(ROUND(C33,1)=ROUND(D33+F33+H33+J33+L33+N33+P33+R33+T33+V33+X33+Z33,1),"","Error")</f>
        <v/>
      </c>
    </row>
    <row r="34" spans="1:28" ht="15" x14ac:dyDescent="0.25">
      <c r="A34" s="462" t="s">
        <v>1246</v>
      </c>
      <c r="B34" s="462" t="s">
        <v>533</v>
      </c>
      <c r="C34" s="463"/>
      <c r="D34" s="463"/>
      <c r="E34" s="463"/>
      <c r="F34" s="463"/>
      <c r="G34" s="463"/>
      <c r="H34" s="463"/>
      <c r="I34" s="463"/>
      <c r="J34" s="463"/>
      <c r="K34" s="463"/>
      <c r="L34" s="463"/>
      <c r="M34" s="463"/>
      <c r="N34" s="463"/>
      <c r="O34" s="463"/>
      <c r="P34" s="463"/>
      <c r="Q34" s="463"/>
      <c r="R34" s="463"/>
      <c r="S34" s="463"/>
      <c r="T34" s="463"/>
      <c r="U34" s="463"/>
      <c r="V34" s="463"/>
      <c r="W34" s="463"/>
      <c r="X34" s="463"/>
      <c r="Y34" s="463"/>
      <c r="Z34" s="463"/>
      <c r="AA34" s="463"/>
      <c r="AB34" s="8"/>
    </row>
    <row r="35" spans="1:28" ht="15" x14ac:dyDescent="0.25">
      <c r="A35" s="462" t="s">
        <v>534</v>
      </c>
      <c r="B35" s="462" t="s">
        <v>535</v>
      </c>
      <c r="C35" s="463"/>
      <c r="D35" s="463"/>
      <c r="E35" s="463"/>
      <c r="F35" s="463"/>
      <c r="G35" s="463"/>
      <c r="H35" s="463"/>
      <c r="I35" s="463"/>
      <c r="J35" s="463"/>
      <c r="K35" s="463"/>
      <c r="L35" s="463"/>
      <c r="M35" s="463"/>
      <c r="N35" s="463"/>
      <c r="O35" s="463"/>
      <c r="P35" s="463"/>
      <c r="Q35" s="463"/>
      <c r="R35" s="463"/>
      <c r="S35" s="463"/>
      <c r="T35" s="463"/>
      <c r="U35" s="463"/>
      <c r="V35" s="463"/>
      <c r="W35" s="463"/>
      <c r="X35" s="463"/>
      <c r="Y35" s="463"/>
      <c r="Z35" s="463"/>
      <c r="AA35" s="463"/>
      <c r="AB35" s="8"/>
    </row>
    <row r="36" spans="1:28" ht="15" x14ac:dyDescent="0.25">
      <c r="A36" s="467"/>
      <c r="B36" s="467"/>
      <c r="C36" s="465"/>
      <c r="D36" s="465"/>
      <c r="E36" s="465"/>
      <c r="F36" s="465"/>
      <c r="G36" s="465"/>
      <c r="H36" s="465"/>
      <c r="I36" s="465"/>
      <c r="J36" s="465"/>
      <c r="K36" s="465"/>
      <c r="L36" s="465"/>
      <c r="M36" s="465"/>
      <c r="N36" s="465"/>
      <c r="O36" s="465"/>
      <c r="P36" s="465"/>
      <c r="Q36" s="465"/>
      <c r="R36" s="465"/>
      <c r="S36" s="465"/>
      <c r="T36" s="465"/>
      <c r="U36" s="465"/>
      <c r="V36" s="465"/>
      <c r="W36" s="465"/>
      <c r="X36" s="465"/>
      <c r="Y36" s="465"/>
      <c r="Z36" s="465"/>
      <c r="AA36" s="465"/>
      <c r="AB36" s="8"/>
    </row>
    <row r="37" spans="1:28" ht="15" x14ac:dyDescent="0.25">
      <c r="A37" s="459" t="s">
        <v>409</v>
      </c>
      <c r="B37" s="458"/>
      <c r="C37" s="465"/>
      <c r="D37" s="465"/>
      <c r="E37" s="465"/>
      <c r="F37" s="465"/>
      <c r="G37" s="465"/>
      <c r="H37" s="465"/>
      <c r="I37" s="465"/>
      <c r="J37" s="465"/>
      <c r="K37" s="465"/>
      <c r="L37" s="465"/>
      <c r="M37" s="465"/>
      <c r="N37" s="465"/>
      <c r="O37" s="465"/>
      <c r="P37" s="465"/>
      <c r="Q37" s="465"/>
      <c r="R37" s="465"/>
      <c r="S37" s="465"/>
      <c r="T37" s="465"/>
      <c r="U37" s="465"/>
      <c r="V37" s="465"/>
      <c r="W37" s="465"/>
      <c r="X37" s="465"/>
      <c r="Y37" s="465"/>
      <c r="Z37" s="465"/>
      <c r="AA37" s="465"/>
      <c r="AB37" s="8"/>
    </row>
    <row r="38" spans="1:28" ht="15" x14ac:dyDescent="0.25">
      <c r="A38" s="472"/>
      <c r="B38" s="458"/>
      <c r="C38" s="465"/>
      <c r="D38" s="465"/>
      <c r="E38" s="465"/>
      <c r="F38" s="465"/>
      <c r="G38" s="465"/>
      <c r="H38" s="465"/>
      <c r="I38" s="465"/>
      <c r="J38" s="465"/>
      <c r="K38" s="465"/>
      <c r="L38" s="465"/>
      <c r="M38" s="465"/>
      <c r="N38" s="465"/>
      <c r="O38" s="465"/>
      <c r="P38" s="465"/>
      <c r="Q38" s="465"/>
      <c r="R38" s="465"/>
      <c r="S38" s="465"/>
      <c r="T38" s="465"/>
      <c r="U38" s="465"/>
      <c r="V38" s="465"/>
      <c r="W38" s="465"/>
      <c r="X38" s="465"/>
      <c r="Y38" s="465"/>
      <c r="Z38" s="465"/>
      <c r="AA38" s="465"/>
      <c r="AB38" s="8"/>
    </row>
    <row r="39" spans="1:28" ht="15" x14ac:dyDescent="0.25">
      <c r="A39" s="473" t="s">
        <v>559</v>
      </c>
      <c r="B39" s="461" t="s">
        <v>536</v>
      </c>
      <c r="C39" s="524"/>
      <c r="D39" s="524"/>
      <c r="E39" s="524"/>
      <c r="F39" s="524"/>
      <c r="G39" s="524"/>
      <c r="H39" s="524"/>
      <c r="I39" s="524"/>
      <c r="J39" s="524"/>
      <c r="K39" s="524"/>
      <c r="L39" s="524"/>
      <c r="M39" s="524"/>
      <c r="N39" s="524"/>
      <c r="O39" s="524"/>
      <c r="P39" s="524"/>
      <c r="Q39" s="524"/>
      <c r="R39" s="524"/>
      <c r="S39" s="524"/>
      <c r="T39" s="524"/>
      <c r="U39" s="524"/>
      <c r="V39" s="524"/>
      <c r="W39" s="524"/>
      <c r="X39" s="524"/>
      <c r="Y39" s="524"/>
      <c r="Z39" s="524"/>
      <c r="AA39" s="524"/>
      <c r="AB39" s="8" t="str">
        <f>IF(ROUND(C39,1)=ROUND(D39+F39+H39+J39+L39+N39+P39+R39+T39+V39+X39+Z39,1),"","Error")</f>
        <v/>
      </c>
    </row>
    <row r="40" spans="1:28" ht="15" x14ac:dyDescent="0.25">
      <c r="A40" s="464"/>
      <c r="B40" s="464"/>
      <c r="C40" s="465"/>
      <c r="D40" s="465"/>
      <c r="E40" s="465"/>
      <c r="F40" s="465"/>
      <c r="G40" s="465"/>
      <c r="H40" s="465"/>
      <c r="I40" s="465"/>
      <c r="J40" s="465"/>
      <c r="K40" s="465"/>
      <c r="L40" s="465"/>
      <c r="M40" s="465"/>
      <c r="N40" s="465"/>
      <c r="O40" s="465"/>
      <c r="P40" s="465"/>
      <c r="Q40" s="465"/>
      <c r="R40" s="465"/>
      <c r="S40" s="465"/>
      <c r="T40" s="465"/>
      <c r="U40" s="465"/>
      <c r="V40" s="465"/>
      <c r="W40" s="465"/>
      <c r="X40" s="465"/>
      <c r="Y40" s="465"/>
      <c r="Z40" s="465"/>
      <c r="AA40" s="465"/>
      <c r="AB40" s="8"/>
    </row>
    <row r="41" spans="1:28" ht="15" x14ac:dyDescent="0.25">
      <c r="A41" s="474" t="s">
        <v>1233</v>
      </c>
      <c r="B41" s="475"/>
      <c r="C41" s="476"/>
      <c r="D41" s="476"/>
      <c r="E41" s="476"/>
      <c r="F41" s="476"/>
      <c r="G41" s="476"/>
      <c r="H41" s="476"/>
      <c r="I41" s="476"/>
      <c r="J41" s="476"/>
      <c r="K41" s="476"/>
      <c r="L41" s="476"/>
      <c r="M41" s="476"/>
      <c r="N41" s="476"/>
      <c r="O41" s="476"/>
      <c r="P41" s="476"/>
      <c r="Q41" s="476"/>
      <c r="R41" s="476"/>
      <c r="S41" s="476"/>
      <c r="T41" s="476"/>
      <c r="U41" s="476"/>
      <c r="V41" s="476"/>
      <c r="W41" s="476"/>
      <c r="X41" s="476"/>
      <c r="Y41" s="476"/>
      <c r="Z41" s="476"/>
      <c r="AA41" s="476"/>
      <c r="AB41" s="8"/>
    </row>
    <row r="42" spans="1:28" ht="15" x14ac:dyDescent="0.25">
      <c r="A42" s="462" t="s">
        <v>1234</v>
      </c>
      <c r="B42" s="461" t="s">
        <v>537</v>
      </c>
      <c r="C42" s="524"/>
      <c r="D42" s="524"/>
      <c r="E42" s="524"/>
      <c r="F42" s="524"/>
      <c r="G42" s="524"/>
      <c r="H42" s="524"/>
      <c r="I42" s="524"/>
      <c r="J42" s="524"/>
      <c r="K42" s="524"/>
      <c r="L42" s="524"/>
      <c r="M42" s="524"/>
      <c r="N42" s="524"/>
      <c r="O42" s="524"/>
      <c r="P42" s="524"/>
      <c r="Q42" s="524"/>
      <c r="R42" s="524"/>
      <c r="S42" s="524"/>
      <c r="T42" s="524"/>
      <c r="U42" s="524"/>
      <c r="V42" s="524"/>
      <c r="W42" s="524"/>
      <c r="X42" s="524"/>
      <c r="Y42" s="524"/>
      <c r="Z42" s="524"/>
      <c r="AA42" s="524"/>
      <c r="AB42" s="8" t="str">
        <f>IF(ROUND(C42,1)=ROUND(D42+F42+H42+J42+L42+N42+P42+R42+T42+V42+X42+Z42,1),"","Error")</f>
        <v/>
      </c>
    </row>
    <row r="43" spans="1:28" ht="15" x14ac:dyDescent="0.25">
      <c r="A43" s="462" t="s">
        <v>337</v>
      </c>
      <c r="B43" s="461" t="s">
        <v>538</v>
      </c>
      <c r="C43" s="524"/>
      <c r="D43" s="524"/>
      <c r="E43" s="524"/>
      <c r="F43" s="524"/>
      <c r="G43" s="524"/>
      <c r="H43" s="524"/>
      <c r="I43" s="524"/>
      <c r="J43" s="524"/>
      <c r="K43" s="524"/>
      <c r="L43" s="524"/>
      <c r="M43" s="524"/>
      <c r="N43" s="524"/>
      <c r="O43" s="524"/>
      <c r="P43" s="524"/>
      <c r="Q43" s="524"/>
      <c r="R43" s="524"/>
      <c r="S43" s="524"/>
      <c r="T43" s="524"/>
      <c r="U43" s="524"/>
      <c r="V43" s="524"/>
      <c r="W43" s="524"/>
      <c r="X43" s="524"/>
      <c r="Y43" s="524"/>
      <c r="Z43" s="524"/>
      <c r="AA43" s="524"/>
      <c r="AB43" s="8" t="str">
        <f>IF(ROUND(C43,1)=ROUND(D43+F43+H43+J43+L43+N43+P43+R43+T43+V43+X43+Z43,1),"","Error")</f>
        <v/>
      </c>
    </row>
    <row r="44" spans="1:28" ht="15" x14ac:dyDescent="0.25">
      <c r="A44" s="462" t="s">
        <v>539</v>
      </c>
      <c r="B44" s="462" t="s">
        <v>540</v>
      </c>
      <c r="C44" s="463"/>
      <c r="D44" s="463"/>
      <c r="E44" s="463"/>
      <c r="F44" s="463"/>
      <c r="G44" s="463"/>
      <c r="H44" s="463"/>
      <c r="I44" s="463"/>
      <c r="J44" s="463"/>
      <c r="K44" s="463"/>
      <c r="L44" s="463"/>
      <c r="M44" s="463"/>
      <c r="N44" s="463"/>
      <c r="O44" s="463"/>
      <c r="P44" s="463"/>
      <c r="Q44" s="463"/>
      <c r="R44" s="463"/>
      <c r="S44" s="463"/>
      <c r="T44" s="463"/>
      <c r="U44" s="463"/>
      <c r="V44" s="463"/>
      <c r="W44" s="463"/>
      <c r="X44" s="463"/>
      <c r="Y44" s="463"/>
      <c r="Z44" s="463"/>
      <c r="AA44" s="463"/>
      <c r="AB44" s="8"/>
    </row>
    <row r="45" spans="1:28" ht="15" x14ac:dyDescent="0.25">
      <c r="A45" s="462" t="s">
        <v>897</v>
      </c>
      <c r="B45" s="462" t="s">
        <v>535</v>
      </c>
      <c r="C45" s="524"/>
      <c r="D45" s="524"/>
      <c r="E45" s="524"/>
      <c r="F45" s="524"/>
      <c r="G45" s="524"/>
      <c r="H45" s="524"/>
      <c r="I45" s="524"/>
      <c r="J45" s="524"/>
      <c r="K45" s="524"/>
      <c r="L45" s="524"/>
      <c r="M45" s="524"/>
      <c r="N45" s="524"/>
      <c r="O45" s="524"/>
      <c r="P45" s="524"/>
      <c r="Q45" s="524"/>
      <c r="R45" s="524"/>
      <c r="S45" s="524"/>
      <c r="T45" s="524"/>
      <c r="U45" s="524"/>
      <c r="V45" s="524"/>
      <c r="W45" s="524"/>
      <c r="X45" s="524"/>
      <c r="Y45" s="524"/>
      <c r="Z45" s="524"/>
      <c r="AA45" s="524"/>
      <c r="AB45" s="8" t="str">
        <f>IF(ROUND(C45,1)=ROUND(D45+F45+H45+J45+L45+N45+P45+R45+T45+V45+X45+Z45,1),"","Error")</f>
        <v/>
      </c>
    </row>
    <row r="46" spans="1:28" ht="15" x14ac:dyDescent="0.25">
      <c r="A46" s="467"/>
      <c r="B46" s="467"/>
      <c r="C46" s="465"/>
      <c r="D46" s="465"/>
      <c r="E46" s="465"/>
      <c r="F46" s="465"/>
      <c r="G46" s="465"/>
      <c r="H46" s="465"/>
      <c r="I46" s="465"/>
      <c r="J46" s="465"/>
      <c r="K46" s="465"/>
      <c r="L46" s="465"/>
      <c r="M46" s="465"/>
      <c r="N46" s="465"/>
      <c r="O46" s="465"/>
      <c r="P46" s="465"/>
      <c r="Q46" s="465"/>
      <c r="R46" s="465"/>
      <c r="S46" s="465"/>
      <c r="T46" s="465"/>
      <c r="U46" s="465"/>
      <c r="V46" s="465"/>
      <c r="W46" s="465"/>
      <c r="X46" s="465"/>
      <c r="Y46" s="465"/>
      <c r="Z46" s="465"/>
      <c r="AA46" s="465"/>
      <c r="AB46" s="8"/>
    </row>
    <row r="47" spans="1:28" ht="15" x14ac:dyDescent="0.25">
      <c r="A47" s="459" t="s">
        <v>1270</v>
      </c>
      <c r="B47" s="475"/>
      <c r="C47" s="476"/>
      <c r="D47" s="476"/>
      <c r="E47" s="476"/>
      <c r="F47" s="476"/>
      <c r="G47" s="476"/>
      <c r="H47" s="476"/>
      <c r="I47" s="476"/>
      <c r="J47" s="476"/>
      <c r="K47" s="476"/>
      <c r="L47" s="476"/>
      <c r="M47" s="476"/>
      <c r="N47" s="476"/>
      <c r="O47" s="476"/>
      <c r="P47" s="476"/>
      <c r="Q47" s="476"/>
      <c r="R47" s="476"/>
      <c r="S47" s="476"/>
      <c r="T47" s="476"/>
      <c r="U47" s="476"/>
      <c r="V47" s="476"/>
      <c r="W47" s="476"/>
      <c r="X47" s="476"/>
      <c r="Y47" s="476"/>
      <c r="Z47" s="476"/>
      <c r="AA47" s="476"/>
      <c r="AB47" s="8"/>
    </row>
    <row r="48" spans="1:28" ht="15" x14ac:dyDescent="0.25">
      <c r="A48" s="461" t="s">
        <v>898</v>
      </c>
      <c r="B48" s="461" t="s">
        <v>541</v>
      </c>
      <c r="C48" s="523"/>
      <c r="D48" s="523"/>
      <c r="E48" s="523"/>
      <c r="F48" s="523"/>
      <c r="G48" s="523"/>
      <c r="H48" s="523"/>
      <c r="I48" s="523"/>
      <c r="J48" s="523"/>
      <c r="K48" s="523"/>
      <c r="L48" s="523"/>
      <c r="M48" s="523"/>
      <c r="N48" s="523"/>
      <c r="O48" s="523"/>
      <c r="P48" s="523"/>
      <c r="Q48" s="523"/>
      <c r="R48" s="523"/>
      <c r="S48" s="523"/>
      <c r="T48" s="523"/>
      <c r="U48" s="523"/>
      <c r="V48" s="523"/>
      <c r="W48" s="523"/>
      <c r="X48" s="523"/>
      <c r="Y48" s="523"/>
      <c r="Z48" s="523"/>
      <c r="AA48" s="523"/>
      <c r="AB48" s="8" t="str">
        <f>IF(ROUND(C48,1)=ROUND(D48+F48+H48+J48+L48+N48+P48+R48+T48+V48+X48+Z48,1),"","Error")</f>
        <v/>
      </c>
    </row>
    <row r="49" spans="1:28" ht="15" x14ac:dyDescent="0.25">
      <c r="A49" s="461" t="s">
        <v>897</v>
      </c>
      <c r="B49" s="461" t="s">
        <v>542</v>
      </c>
      <c r="C49" s="477"/>
      <c r="D49" s="477"/>
      <c r="E49" s="477"/>
      <c r="F49" s="477"/>
      <c r="G49" s="477"/>
      <c r="H49" s="477"/>
      <c r="I49" s="477"/>
      <c r="J49" s="477"/>
      <c r="K49" s="477"/>
      <c r="L49" s="477"/>
      <c r="M49" s="477"/>
      <c r="N49" s="477"/>
      <c r="O49" s="477"/>
      <c r="P49" s="477"/>
      <c r="Q49" s="477"/>
      <c r="R49" s="477"/>
      <c r="S49" s="477"/>
      <c r="T49" s="477"/>
      <c r="U49" s="477"/>
      <c r="V49" s="477"/>
      <c r="W49" s="477"/>
      <c r="X49" s="477"/>
      <c r="Y49" s="477"/>
      <c r="Z49" s="477"/>
      <c r="AA49" s="477"/>
      <c r="AB49" s="8"/>
    </row>
    <row r="50" spans="1:28" ht="15" x14ac:dyDescent="0.25">
      <c r="A50" s="467"/>
      <c r="B50" s="467"/>
      <c r="C50" s="465"/>
      <c r="D50" s="465"/>
      <c r="E50" s="465"/>
      <c r="F50" s="465"/>
      <c r="G50" s="465"/>
      <c r="H50" s="465"/>
      <c r="I50" s="465"/>
      <c r="J50" s="465"/>
      <c r="K50" s="465"/>
      <c r="L50" s="465"/>
      <c r="M50" s="465"/>
      <c r="N50" s="465"/>
      <c r="O50" s="465"/>
      <c r="P50" s="465"/>
      <c r="Q50" s="465"/>
      <c r="R50" s="465"/>
      <c r="S50" s="465"/>
      <c r="T50" s="465"/>
      <c r="U50" s="465"/>
      <c r="V50" s="465"/>
      <c r="W50" s="465"/>
      <c r="X50" s="465"/>
      <c r="Y50" s="465"/>
      <c r="Z50" s="465"/>
      <c r="AA50" s="465"/>
      <c r="AB50" s="8"/>
    </row>
    <row r="51" spans="1:28" ht="15" x14ac:dyDescent="0.25">
      <c r="A51" s="459" t="s">
        <v>339</v>
      </c>
      <c r="B51" s="475"/>
      <c r="C51" s="476"/>
      <c r="D51" s="476"/>
      <c r="E51" s="476"/>
      <c r="F51" s="476"/>
      <c r="G51" s="476"/>
      <c r="H51" s="476"/>
      <c r="I51" s="476"/>
      <c r="J51" s="476"/>
      <c r="K51" s="476"/>
      <c r="L51" s="476"/>
      <c r="M51" s="476"/>
      <c r="N51" s="476"/>
      <c r="O51" s="476"/>
      <c r="P51" s="476"/>
      <c r="Q51" s="476"/>
      <c r="R51" s="476"/>
      <c r="S51" s="476"/>
      <c r="T51" s="476"/>
      <c r="U51" s="476"/>
      <c r="V51" s="476"/>
      <c r="W51" s="476"/>
      <c r="X51" s="476"/>
      <c r="Y51" s="476"/>
      <c r="Z51" s="476"/>
      <c r="AA51" s="476"/>
      <c r="AB51" s="8"/>
    </row>
    <row r="52" spans="1:28" ht="15" x14ac:dyDescent="0.25">
      <c r="A52" s="461" t="s">
        <v>402</v>
      </c>
      <c r="B52" s="462" t="s">
        <v>543</v>
      </c>
      <c r="C52" s="525"/>
      <c r="D52" s="525"/>
      <c r="E52" s="525"/>
      <c r="F52" s="525"/>
      <c r="G52" s="525"/>
      <c r="H52" s="525"/>
      <c r="I52" s="525"/>
      <c r="J52" s="525"/>
      <c r="K52" s="525"/>
      <c r="L52" s="525"/>
      <c r="M52" s="525"/>
      <c r="N52" s="525"/>
      <c r="O52" s="525"/>
      <c r="P52" s="525"/>
      <c r="Q52" s="525"/>
      <c r="R52" s="525"/>
      <c r="S52" s="525"/>
      <c r="T52" s="525"/>
      <c r="U52" s="525"/>
      <c r="V52" s="525"/>
      <c r="W52" s="525"/>
      <c r="X52" s="525"/>
      <c r="Y52" s="525"/>
      <c r="Z52" s="525"/>
      <c r="AA52" s="525"/>
      <c r="AB52" s="8" t="str">
        <f>IF(ROUND(C52,1)=ROUND(D52+F52+H52+J52+L52+N52+P52+R52+T52+V52+X52+Z52,1),"","Error")</f>
        <v/>
      </c>
    </row>
    <row r="53" spans="1:28" ht="15" x14ac:dyDescent="0.25">
      <c r="A53" s="461" t="s">
        <v>899</v>
      </c>
      <c r="B53" s="462" t="s">
        <v>544</v>
      </c>
      <c r="C53" s="525"/>
      <c r="D53" s="525"/>
      <c r="E53" s="525"/>
      <c r="F53" s="525"/>
      <c r="G53" s="525"/>
      <c r="H53" s="525"/>
      <c r="I53" s="525"/>
      <c r="J53" s="525"/>
      <c r="K53" s="525"/>
      <c r="L53" s="525"/>
      <c r="M53" s="525"/>
      <c r="N53" s="525"/>
      <c r="O53" s="525"/>
      <c r="P53" s="525"/>
      <c r="Q53" s="525"/>
      <c r="R53" s="525"/>
      <c r="S53" s="525"/>
      <c r="T53" s="525"/>
      <c r="U53" s="525"/>
      <c r="V53" s="525"/>
      <c r="W53" s="525"/>
      <c r="X53" s="525"/>
      <c r="Y53" s="525"/>
      <c r="Z53" s="525"/>
      <c r="AA53" s="525"/>
      <c r="AB53" s="8" t="str">
        <f>IF(ROUND(C53,1)=ROUND(D53+F53+H53+J53+L53+N53+P53+R53+T53+V53+X53+Z53,1),"","Error")</f>
        <v/>
      </c>
    </row>
    <row r="54" spans="1:28" ht="15" x14ac:dyDescent="0.25">
      <c r="A54" s="461" t="s">
        <v>545</v>
      </c>
      <c r="B54" s="462" t="s">
        <v>535</v>
      </c>
      <c r="C54" s="477"/>
      <c r="D54" s="477"/>
      <c r="E54" s="477"/>
      <c r="F54" s="477"/>
      <c r="G54" s="477"/>
      <c r="H54" s="477"/>
      <c r="I54" s="477"/>
      <c r="J54" s="477"/>
      <c r="K54" s="477"/>
      <c r="L54" s="477"/>
      <c r="M54" s="477"/>
      <c r="N54" s="477"/>
      <c r="O54" s="477"/>
      <c r="P54" s="477"/>
      <c r="Q54" s="477"/>
      <c r="R54" s="477"/>
      <c r="S54" s="477"/>
      <c r="T54" s="477"/>
      <c r="U54" s="477"/>
      <c r="V54" s="477"/>
      <c r="W54" s="477"/>
      <c r="X54" s="477"/>
      <c r="Y54" s="477"/>
      <c r="Z54" s="477"/>
      <c r="AA54" s="477"/>
      <c r="AB54" s="8"/>
    </row>
    <row r="55" spans="1:28" ht="15" x14ac:dyDescent="0.25">
      <c r="A55" s="461" t="s">
        <v>340</v>
      </c>
      <c r="B55" s="462" t="s">
        <v>535</v>
      </c>
      <c r="C55" s="525"/>
      <c r="D55" s="525"/>
      <c r="E55" s="525"/>
      <c r="F55" s="525"/>
      <c r="G55" s="525"/>
      <c r="H55" s="525"/>
      <c r="I55" s="525"/>
      <c r="J55" s="525"/>
      <c r="K55" s="525"/>
      <c r="L55" s="525"/>
      <c r="M55" s="525"/>
      <c r="N55" s="525"/>
      <c r="O55" s="525"/>
      <c r="P55" s="525"/>
      <c r="Q55" s="525"/>
      <c r="R55" s="525"/>
      <c r="S55" s="525"/>
      <c r="T55" s="525"/>
      <c r="U55" s="525"/>
      <c r="V55" s="525"/>
      <c r="W55" s="525"/>
      <c r="X55" s="525"/>
      <c r="Y55" s="525"/>
      <c r="Z55" s="525"/>
      <c r="AA55" s="525"/>
      <c r="AB55" s="8" t="str">
        <f>IF(ROUND(C55,1)=ROUND(D55+F55+H55+J55+L55+N55+P55+R55+T55+V55+X55+Z55,1),"","Error")</f>
        <v/>
      </c>
    </row>
    <row r="56" spans="1:28" ht="15" x14ac:dyDescent="0.25">
      <c r="A56" s="461" t="s">
        <v>546</v>
      </c>
      <c r="B56" s="462" t="s">
        <v>535</v>
      </c>
      <c r="C56" s="525"/>
      <c r="D56" s="525"/>
      <c r="E56" s="525"/>
      <c r="F56" s="525"/>
      <c r="G56" s="525"/>
      <c r="H56" s="525"/>
      <c r="I56" s="525"/>
      <c r="J56" s="525"/>
      <c r="K56" s="525"/>
      <c r="L56" s="525"/>
      <c r="M56" s="525"/>
      <c r="N56" s="525"/>
      <c r="O56" s="525"/>
      <c r="P56" s="525"/>
      <c r="Q56" s="525"/>
      <c r="R56" s="525"/>
      <c r="S56" s="525"/>
      <c r="T56" s="525"/>
      <c r="U56" s="525"/>
      <c r="V56" s="525"/>
      <c r="W56" s="525"/>
      <c r="X56" s="525"/>
      <c r="Y56" s="525"/>
      <c r="Z56" s="525"/>
      <c r="AA56" s="525"/>
      <c r="AB56" s="8" t="str">
        <f>IF(ROUND(C56,1)=ROUND(D56+F56+H56+J56+L56+N56+P56+R56+T56+V56+X56+Z56,1),"","Error")</f>
        <v/>
      </c>
    </row>
    <row r="57" spans="1:28" ht="15" x14ac:dyDescent="0.25">
      <c r="A57" s="467"/>
      <c r="B57" s="467"/>
      <c r="C57" s="465"/>
      <c r="D57" s="465"/>
      <c r="E57" s="465"/>
      <c r="F57" s="465"/>
      <c r="G57" s="465"/>
      <c r="H57" s="465"/>
      <c r="I57" s="465"/>
      <c r="J57" s="465"/>
      <c r="K57" s="465"/>
      <c r="L57" s="465"/>
      <c r="M57" s="465"/>
      <c r="N57" s="465"/>
      <c r="O57" s="465"/>
      <c r="P57" s="465"/>
      <c r="Q57" s="465"/>
      <c r="R57" s="465"/>
      <c r="S57" s="465"/>
      <c r="T57" s="465"/>
      <c r="U57" s="465"/>
      <c r="V57" s="465"/>
      <c r="W57" s="465"/>
      <c r="X57" s="465"/>
      <c r="Y57" s="465"/>
      <c r="Z57" s="465"/>
      <c r="AA57" s="465"/>
      <c r="AB57" s="8"/>
    </row>
    <row r="58" spans="1:28" ht="15" x14ac:dyDescent="0.25">
      <c r="A58" s="459" t="s">
        <v>342</v>
      </c>
      <c r="B58" s="475"/>
      <c r="C58" s="466"/>
      <c r="D58" s="466"/>
      <c r="E58" s="466"/>
      <c r="F58" s="466"/>
      <c r="G58" s="466"/>
      <c r="H58" s="466"/>
      <c r="I58" s="466"/>
      <c r="J58" s="466"/>
      <c r="K58" s="466"/>
      <c r="L58" s="466"/>
      <c r="M58" s="466"/>
      <c r="N58" s="466"/>
      <c r="O58" s="466"/>
      <c r="P58" s="466"/>
      <c r="Q58" s="466"/>
      <c r="R58" s="466"/>
      <c r="S58" s="466"/>
      <c r="T58" s="466"/>
      <c r="U58" s="466"/>
      <c r="V58" s="466"/>
      <c r="W58" s="466"/>
      <c r="X58" s="466"/>
      <c r="Y58" s="466"/>
      <c r="Z58" s="466"/>
      <c r="AA58" s="466"/>
      <c r="AB58" s="8"/>
    </row>
    <row r="59" spans="1:28" ht="15" x14ac:dyDescent="0.25">
      <c r="A59" s="461" t="s">
        <v>340</v>
      </c>
      <c r="B59" s="462" t="s">
        <v>547</v>
      </c>
      <c r="C59" s="477"/>
      <c r="D59" s="477"/>
      <c r="E59" s="477"/>
      <c r="F59" s="477"/>
      <c r="G59" s="477"/>
      <c r="H59" s="477"/>
      <c r="I59" s="477"/>
      <c r="J59" s="477"/>
      <c r="K59" s="477"/>
      <c r="L59" s="477"/>
      <c r="M59" s="477"/>
      <c r="N59" s="477"/>
      <c r="O59" s="477"/>
      <c r="P59" s="477"/>
      <c r="Q59" s="477"/>
      <c r="R59" s="477"/>
      <c r="S59" s="477"/>
      <c r="T59" s="477"/>
      <c r="U59" s="477"/>
      <c r="V59" s="477"/>
      <c r="W59" s="477"/>
      <c r="X59" s="477"/>
      <c r="Y59" s="477"/>
      <c r="Z59" s="477"/>
      <c r="AA59" s="477"/>
      <c r="AB59" s="8"/>
    </row>
    <row r="60" spans="1:28" ht="15" x14ac:dyDescent="0.25">
      <c r="A60" s="461" t="s">
        <v>338</v>
      </c>
      <c r="B60" s="462" t="s">
        <v>548</v>
      </c>
      <c r="C60" s="477"/>
      <c r="D60" s="477"/>
      <c r="E60" s="477"/>
      <c r="F60" s="477"/>
      <c r="G60" s="477"/>
      <c r="H60" s="477"/>
      <c r="I60" s="477"/>
      <c r="J60" s="477"/>
      <c r="K60" s="477"/>
      <c r="L60" s="477"/>
      <c r="M60" s="477"/>
      <c r="N60" s="477"/>
      <c r="O60" s="477"/>
      <c r="P60" s="477"/>
      <c r="Q60" s="477"/>
      <c r="R60" s="477"/>
      <c r="S60" s="477"/>
      <c r="T60" s="477"/>
      <c r="U60" s="477"/>
      <c r="V60" s="477"/>
      <c r="W60" s="477"/>
      <c r="X60" s="477"/>
      <c r="Y60" s="477"/>
      <c r="Z60" s="477"/>
      <c r="AA60" s="477"/>
      <c r="AB60" s="8"/>
    </row>
    <row r="61" spans="1:28" ht="15" x14ac:dyDescent="0.25">
      <c r="A61" s="461" t="s">
        <v>1511</v>
      </c>
      <c r="B61" s="462" t="s">
        <v>549</v>
      </c>
      <c r="C61" s="525"/>
      <c r="D61" s="525"/>
      <c r="E61" s="525"/>
      <c r="F61" s="525"/>
      <c r="G61" s="525"/>
      <c r="H61" s="525"/>
      <c r="I61" s="525"/>
      <c r="J61" s="525"/>
      <c r="K61" s="525"/>
      <c r="L61" s="525"/>
      <c r="M61" s="525"/>
      <c r="N61" s="525"/>
      <c r="O61" s="525"/>
      <c r="P61" s="525"/>
      <c r="Q61" s="525"/>
      <c r="R61" s="525"/>
      <c r="S61" s="525"/>
      <c r="T61" s="525"/>
      <c r="U61" s="525"/>
      <c r="V61" s="525"/>
      <c r="W61" s="525"/>
      <c r="X61" s="525"/>
      <c r="Y61" s="525"/>
      <c r="Z61" s="525"/>
      <c r="AA61" s="525"/>
      <c r="AB61" s="8" t="str">
        <f>IF(ROUND(C61,1)=ROUND(D61+F61+H61+J61+L61+N61+P61+R61+T61+V61+X61+Z61,1),"","Error")</f>
        <v/>
      </c>
    </row>
    <row r="62" spans="1:28" ht="15" x14ac:dyDescent="0.25">
      <c r="A62" s="461" t="s">
        <v>550</v>
      </c>
      <c r="B62" s="462" t="s">
        <v>551</v>
      </c>
      <c r="C62" s="525"/>
      <c r="D62" s="525"/>
      <c r="E62" s="525"/>
      <c r="F62" s="525"/>
      <c r="G62" s="525"/>
      <c r="H62" s="525"/>
      <c r="I62" s="525"/>
      <c r="J62" s="525"/>
      <c r="K62" s="525"/>
      <c r="L62" s="525"/>
      <c r="M62" s="525"/>
      <c r="N62" s="525"/>
      <c r="O62" s="525"/>
      <c r="P62" s="525"/>
      <c r="Q62" s="525"/>
      <c r="R62" s="525"/>
      <c r="S62" s="525"/>
      <c r="T62" s="525"/>
      <c r="U62" s="525"/>
      <c r="V62" s="525"/>
      <c r="W62" s="525"/>
      <c r="X62" s="525"/>
      <c r="Y62" s="525"/>
      <c r="Z62" s="525"/>
      <c r="AA62" s="525"/>
      <c r="AB62" s="8" t="str">
        <f>IF(ROUND(C62,1)=ROUND(D62+F62+H62+J62+L62+N62+P62+R62+T62+V62+X62+Z62,1),"","Error")</f>
        <v/>
      </c>
    </row>
    <row r="63" spans="1:28" ht="15" x14ac:dyDescent="0.25">
      <c r="A63" s="464"/>
      <c r="B63" s="464"/>
      <c r="C63" s="465"/>
      <c r="D63" s="465"/>
      <c r="E63" s="465"/>
      <c r="F63" s="465"/>
      <c r="G63" s="465"/>
      <c r="H63" s="465"/>
      <c r="I63" s="465"/>
      <c r="J63" s="465"/>
      <c r="K63" s="465"/>
      <c r="L63" s="465"/>
      <c r="M63" s="465"/>
      <c r="N63" s="465"/>
      <c r="O63" s="465"/>
      <c r="P63" s="465"/>
      <c r="Q63" s="465"/>
      <c r="R63" s="465"/>
      <c r="S63" s="465"/>
      <c r="T63" s="465"/>
      <c r="U63" s="465"/>
      <c r="V63" s="465"/>
      <c r="W63" s="465"/>
      <c r="X63" s="465"/>
      <c r="Y63" s="465"/>
      <c r="Z63" s="465"/>
      <c r="AA63" s="465"/>
      <c r="AB63" s="8"/>
    </row>
    <row r="64" spans="1:28" ht="15" x14ac:dyDescent="0.25">
      <c r="A64" s="459" t="s">
        <v>333</v>
      </c>
      <c r="B64" s="458"/>
      <c r="C64" s="466"/>
      <c r="D64" s="466"/>
      <c r="E64" s="466"/>
      <c r="F64" s="466"/>
      <c r="G64" s="466"/>
      <c r="H64" s="466"/>
      <c r="I64" s="466"/>
      <c r="J64" s="466"/>
      <c r="K64" s="466"/>
      <c r="L64" s="466"/>
      <c r="M64" s="466"/>
      <c r="N64" s="466"/>
      <c r="O64" s="466"/>
      <c r="P64" s="466"/>
      <c r="Q64" s="466"/>
      <c r="R64" s="466"/>
      <c r="S64" s="466"/>
      <c r="T64" s="466"/>
      <c r="U64" s="466"/>
      <c r="V64" s="466"/>
      <c r="W64" s="466"/>
      <c r="X64" s="466"/>
      <c r="Y64" s="466"/>
      <c r="Z64" s="466"/>
      <c r="AA64" s="466"/>
      <c r="AB64" s="8"/>
    </row>
    <row r="65" spans="1:28" ht="15" x14ac:dyDescent="0.25">
      <c r="A65" s="478" t="s">
        <v>340</v>
      </c>
      <c r="B65" s="462" t="s">
        <v>552</v>
      </c>
      <c r="C65" s="477"/>
      <c r="D65" s="477"/>
      <c r="E65" s="477"/>
      <c r="F65" s="477"/>
      <c r="G65" s="477"/>
      <c r="H65" s="477"/>
      <c r="I65" s="477"/>
      <c r="J65" s="477"/>
      <c r="K65" s="477"/>
      <c r="L65" s="477"/>
      <c r="M65" s="477"/>
      <c r="N65" s="477"/>
      <c r="O65" s="477"/>
      <c r="P65" s="477"/>
      <c r="Q65" s="477"/>
      <c r="R65" s="477"/>
      <c r="S65" s="477"/>
      <c r="T65" s="477"/>
      <c r="U65" s="477"/>
      <c r="V65" s="477"/>
      <c r="W65" s="477"/>
      <c r="X65" s="477"/>
      <c r="Y65" s="477"/>
      <c r="Z65" s="477"/>
      <c r="AA65" s="477"/>
      <c r="AB65" s="8"/>
    </row>
    <row r="66" spans="1:28" ht="15" x14ac:dyDescent="0.25">
      <c r="A66" s="478" t="s">
        <v>338</v>
      </c>
      <c r="B66" s="462" t="s">
        <v>553</v>
      </c>
      <c r="C66" s="477"/>
      <c r="D66" s="477"/>
      <c r="E66" s="477"/>
      <c r="F66" s="477"/>
      <c r="G66" s="477"/>
      <c r="H66" s="477"/>
      <c r="I66" s="477"/>
      <c r="J66" s="477"/>
      <c r="K66" s="477"/>
      <c r="L66" s="477"/>
      <c r="M66" s="477"/>
      <c r="N66" s="477"/>
      <c r="O66" s="477"/>
      <c r="P66" s="477"/>
      <c r="Q66" s="477"/>
      <c r="R66" s="477"/>
      <c r="S66" s="477"/>
      <c r="T66" s="477"/>
      <c r="U66" s="477"/>
      <c r="V66" s="477"/>
      <c r="W66" s="477"/>
      <c r="X66" s="477"/>
      <c r="Y66" s="477"/>
      <c r="Z66" s="477"/>
      <c r="AA66" s="477"/>
      <c r="AB66" s="8"/>
    </row>
    <row r="67" spans="1:28" ht="15" x14ac:dyDescent="0.25">
      <c r="A67" s="479" t="s">
        <v>341</v>
      </c>
      <c r="B67" s="462" t="s">
        <v>554</v>
      </c>
      <c r="C67" s="525"/>
      <c r="D67" s="525"/>
      <c r="E67" s="525"/>
      <c r="F67" s="525"/>
      <c r="G67" s="525"/>
      <c r="H67" s="525"/>
      <c r="I67" s="525"/>
      <c r="J67" s="525"/>
      <c r="K67" s="525"/>
      <c r="L67" s="525"/>
      <c r="M67" s="525"/>
      <c r="N67" s="525"/>
      <c r="O67" s="525"/>
      <c r="P67" s="525"/>
      <c r="Q67" s="525"/>
      <c r="R67" s="525"/>
      <c r="S67" s="525"/>
      <c r="T67" s="525"/>
      <c r="U67" s="525"/>
      <c r="V67" s="525"/>
      <c r="W67" s="525"/>
      <c r="X67" s="525"/>
      <c r="Y67" s="525"/>
      <c r="Z67" s="525"/>
      <c r="AA67" s="525"/>
      <c r="AB67" s="8" t="str">
        <f>IF(ROUND(C67,1)=ROUND(D67+F67+H67+J67+L67+N67+P67+R67+T67+V67+X67+Z67,1),"","Error")</f>
        <v/>
      </c>
    </row>
    <row r="68" spans="1:28" ht="15" x14ac:dyDescent="0.25">
      <c r="A68" s="472"/>
      <c r="B68" s="472"/>
      <c r="C68" s="476"/>
      <c r="D68" s="476"/>
      <c r="E68" s="476"/>
      <c r="F68" s="476"/>
      <c r="G68" s="476"/>
      <c r="H68" s="476"/>
      <c r="I68" s="476"/>
      <c r="J68" s="476"/>
      <c r="K68" s="476"/>
      <c r="L68" s="476"/>
      <c r="M68" s="476"/>
      <c r="N68" s="476"/>
      <c r="O68" s="476"/>
      <c r="P68" s="476"/>
      <c r="Q68" s="476"/>
      <c r="R68" s="476"/>
      <c r="S68" s="476"/>
      <c r="T68" s="476"/>
      <c r="U68" s="476"/>
      <c r="V68" s="476"/>
      <c r="W68" s="476"/>
      <c r="X68" s="476"/>
      <c r="Y68" s="476"/>
      <c r="Z68" s="476"/>
      <c r="AA68" s="476"/>
      <c r="AB68" s="8" t="str">
        <f>IF(C68=X68+Z68,"","Error")</f>
        <v/>
      </c>
    </row>
    <row r="69" spans="1:28" ht="15" x14ac:dyDescent="0.25">
      <c r="A69" s="454" t="s">
        <v>555</v>
      </c>
      <c r="B69" s="480"/>
      <c r="C69" s="466"/>
      <c r="D69" s="466"/>
      <c r="E69" s="466"/>
      <c r="F69" s="466"/>
      <c r="G69" s="466"/>
      <c r="H69" s="466"/>
      <c r="I69" s="466"/>
      <c r="J69" s="466"/>
      <c r="K69" s="466"/>
      <c r="L69" s="466"/>
      <c r="M69" s="466"/>
      <c r="N69" s="466"/>
      <c r="O69" s="466"/>
      <c r="P69" s="466"/>
      <c r="Q69" s="466"/>
      <c r="R69" s="466"/>
      <c r="S69" s="466"/>
      <c r="T69" s="466"/>
      <c r="U69" s="466"/>
      <c r="V69" s="466"/>
      <c r="W69" s="466"/>
      <c r="X69" s="466"/>
      <c r="Y69" s="466"/>
      <c r="Z69" s="466"/>
      <c r="AA69" s="466"/>
      <c r="AB69" s="8" t="str">
        <f>IF(C69=X69+Z69,"","Error")</f>
        <v/>
      </c>
    </row>
    <row r="70" spans="1:28" ht="15" x14ac:dyDescent="0.25">
      <c r="A70" s="481" t="s">
        <v>556</v>
      </c>
      <c r="B70" s="462" t="s">
        <v>557</v>
      </c>
      <c r="C70" s="525"/>
      <c r="D70" s="525"/>
      <c r="E70" s="525"/>
      <c r="F70" s="525"/>
      <c r="G70" s="525"/>
      <c r="H70" s="525"/>
      <c r="I70" s="525"/>
      <c r="J70" s="525"/>
      <c r="K70" s="525"/>
      <c r="L70" s="525"/>
      <c r="M70" s="525"/>
      <c r="N70" s="525"/>
      <c r="O70" s="525"/>
      <c r="P70" s="525"/>
      <c r="Q70" s="525"/>
      <c r="R70" s="525"/>
      <c r="S70" s="525"/>
      <c r="T70" s="525"/>
      <c r="U70" s="525"/>
      <c r="V70" s="525"/>
      <c r="W70" s="525"/>
      <c r="X70" s="525"/>
      <c r="Y70" s="525"/>
      <c r="Z70" s="525"/>
      <c r="AA70" s="525"/>
      <c r="AB70" s="8" t="str">
        <f>IF(ROUND(C70,1)=ROUND(D70+F70+H70+J70+L70+N70+P70+R70+T70+V70+X70+Z70,1),"","Error")</f>
        <v/>
      </c>
    </row>
    <row r="71" spans="1:28" ht="15" x14ac:dyDescent="0.25">
      <c r="A71" s="467"/>
      <c r="B71" s="467"/>
      <c r="C71" s="465"/>
      <c r="D71" s="465"/>
      <c r="E71" s="465"/>
      <c r="F71" s="465"/>
      <c r="G71" s="465"/>
      <c r="H71" s="465"/>
      <c r="I71" s="465"/>
      <c r="J71" s="465"/>
      <c r="K71" s="465"/>
      <c r="L71" s="465"/>
      <c r="M71" s="465"/>
      <c r="N71" s="465"/>
      <c r="O71" s="465"/>
      <c r="P71" s="465"/>
      <c r="Q71" s="465"/>
      <c r="R71" s="465"/>
      <c r="S71" s="465"/>
      <c r="T71" s="465"/>
      <c r="U71" s="465"/>
      <c r="V71" s="465"/>
      <c r="W71" s="465"/>
      <c r="X71" s="465"/>
      <c r="Y71" s="465"/>
      <c r="Z71" s="465"/>
      <c r="AA71" s="465"/>
      <c r="AB71" s="8" t="str">
        <f>IF(C71=X71+Z71,"","Error")</f>
        <v/>
      </c>
    </row>
    <row r="72" spans="1:28" ht="15" x14ac:dyDescent="0.25">
      <c r="A72" s="474" t="s">
        <v>868</v>
      </c>
      <c r="B72" s="462"/>
      <c r="C72" s="526">
        <f>SUM(C11:C70)</f>
        <v>0</v>
      </c>
      <c r="D72" s="526">
        <f t="shared" ref="D72:AA72" si="1">SUM(D11:D70)</f>
        <v>0</v>
      </c>
      <c r="E72" s="526">
        <f t="shared" si="1"/>
        <v>0</v>
      </c>
      <c r="F72" s="526">
        <f t="shared" si="1"/>
        <v>0</v>
      </c>
      <c r="G72" s="526">
        <f t="shared" si="1"/>
        <v>0</v>
      </c>
      <c r="H72" s="526">
        <f t="shared" si="1"/>
        <v>0</v>
      </c>
      <c r="I72" s="526">
        <f t="shared" si="1"/>
        <v>0</v>
      </c>
      <c r="J72" s="526">
        <f t="shared" si="1"/>
        <v>0</v>
      </c>
      <c r="K72" s="526">
        <f t="shared" si="1"/>
        <v>0</v>
      </c>
      <c r="L72" s="526">
        <f t="shared" si="1"/>
        <v>0</v>
      </c>
      <c r="M72" s="526">
        <f t="shared" si="1"/>
        <v>0</v>
      </c>
      <c r="N72" s="526">
        <f t="shared" si="1"/>
        <v>0</v>
      </c>
      <c r="O72" s="526">
        <f t="shared" si="1"/>
        <v>0</v>
      </c>
      <c r="P72" s="526">
        <f t="shared" si="1"/>
        <v>0</v>
      </c>
      <c r="Q72" s="526">
        <f t="shared" si="1"/>
        <v>0</v>
      </c>
      <c r="R72" s="526">
        <f t="shared" si="1"/>
        <v>0</v>
      </c>
      <c r="S72" s="526">
        <f t="shared" si="1"/>
        <v>0</v>
      </c>
      <c r="T72" s="526">
        <f t="shared" si="1"/>
        <v>0</v>
      </c>
      <c r="U72" s="526">
        <f t="shared" si="1"/>
        <v>0</v>
      </c>
      <c r="V72" s="526">
        <f t="shared" si="1"/>
        <v>0</v>
      </c>
      <c r="W72" s="526">
        <f t="shared" si="1"/>
        <v>0</v>
      </c>
      <c r="X72" s="526">
        <f t="shared" si="1"/>
        <v>0</v>
      </c>
      <c r="Y72" s="526">
        <f t="shared" si="1"/>
        <v>0</v>
      </c>
      <c r="Z72" s="526">
        <f t="shared" si="1"/>
        <v>0</v>
      </c>
      <c r="AA72" s="526">
        <f t="shared" si="1"/>
        <v>0</v>
      </c>
      <c r="AB72" s="8" t="str">
        <f>IF(ROUND(C72,1)=ROUND(X72+Z72,1),"","Error")</f>
        <v/>
      </c>
    </row>
    <row r="73" spans="1:28" ht="30" x14ac:dyDescent="0.25">
      <c r="A73" s="474" t="s">
        <v>1512</v>
      </c>
      <c r="B73" s="462"/>
      <c r="C73" s="533"/>
      <c r="D73" s="533"/>
      <c r="E73" s="533"/>
      <c r="F73" s="533"/>
      <c r="G73" s="533"/>
      <c r="H73" s="533"/>
      <c r="I73" s="533"/>
      <c r="J73" s="533"/>
      <c r="K73" s="533"/>
      <c r="L73" s="533"/>
      <c r="M73" s="533"/>
      <c r="N73" s="533"/>
      <c r="O73" s="533"/>
      <c r="P73" s="533"/>
      <c r="Q73" s="533"/>
      <c r="R73" s="533"/>
      <c r="S73" s="533"/>
      <c r="T73" s="533"/>
      <c r="U73" s="533"/>
      <c r="V73" s="533"/>
      <c r="W73" s="533"/>
      <c r="X73" s="533"/>
      <c r="Y73" s="533"/>
      <c r="Z73" s="533"/>
      <c r="AA73" s="533"/>
      <c r="AB73" s="8"/>
    </row>
    <row r="74" spans="1:28" ht="15" x14ac:dyDescent="0.25">
      <c r="A74" s="474" t="s">
        <v>1513</v>
      </c>
      <c r="B74" s="462"/>
      <c r="C74" s="533"/>
      <c r="D74" s="533"/>
      <c r="E74" s="533"/>
      <c r="F74" s="533"/>
      <c r="G74" s="533"/>
      <c r="H74" s="533"/>
      <c r="I74" s="533"/>
      <c r="J74" s="533"/>
      <c r="K74" s="533"/>
      <c r="L74" s="533"/>
      <c r="M74" s="533"/>
      <c r="N74" s="533"/>
      <c r="O74" s="533"/>
      <c r="P74" s="533"/>
      <c r="Q74" s="533"/>
      <c r="R74" s="533"/>
      <c r="S74" s="533"/>
      <c r="T74" s="533"/>
      <c r="U74" s="533"/>
      <c r="V74" s="533"/>
      <c r="W74" s="533"/>
      <c r="X74" s="533"/>
      <c r="Y74" s="533"/>
      <c r="Z74" s="533"/>
      <c r="AA74" s="533"/>
      <c r="AB74" s="8"/>
    </row>
    <row r="75" spans="1:28" ht="15" x14ac:dyDescent="0.25">
      <c r="A75" s="474" t="s">
        <v>1514</v>
      </c>
      <c r="B75" s="462"/>
      <c r="C75" s="533"/>
      <c r="D75" s="533"/>
      <c r="E75" s="533"/>
      <c r="F75" s="533"/>
      <c r="G75" s="533"/>
      <c r="H75" s="533"/>
      <c r="I75" s="533"/>
      <c r="J75" s="533"/>
      <c r="K75" s="533"/>
      <c r="L75" s="533"/>
      <c r="M75" s="533"/>
      <c r="N75" s="533"/>
      <c r="O75" s="533"/>
      <c r="P75" s="533"/>
      <c r="Q75" s="533"/>
      <c r="R75" s="533"/>
      <c r="S75" s="533"/>
      <c r="T75" s="533"/>
      <c r="U75" s="533"/>
      <c r="V75" s="533"/>
      <c r="W75" s="533"/>
      <c r="X75" s="533"/>
      <c r="Y75" s="533"/>
      <c r="Z75" s="533"/>
      <c r="AA75" s="533"/>
      <c r="AB75" s="8"/>
    </row>
    <row r="76" spans="1:28" ht="15" x14ac:dyDescent="0.25">
      <c r="A76" s="474" t="s">
        <v>1515</v>
      </c>
      <c r="B76" s="462"/>
      <c r="C76" s="533"/>
      <c r="D76" s="533"/>
      <c r="E76" s="533"/>
      <c r="F76" s="533"/>
      <c r="G76" s="533"/>
      <c r="H76" s="533"/>
      <c r="I76" s="533"/>
      <c r="J76" s="533"/>
      <c r="K76" s="533"/>
      <c r="L76" s="533"/>
      <c r="M76" s="533"/>
      <c r="N76" s="533"/>
      <c r="O76" s="533"/>
      <c r="P76" s="533"/>
      <c r="Q76" s="533"/>
      <c r="R76" s="533"/>
      <c r="S76" s="533"/>
      <c r="T76" s="533"/>
      <c r="U76" s="533"/>
      <c r="V76" s="533"/>
      <c r="W76" s="533"/>
      <c r="X76" s="533"/>
      <c r="Y76" s="533"/>
      <c r="Z76" s="533"/>
      <c r="AA76" s="533"/>
      <c r="AB76" s="8"/>
    </row>
    <row r="77" spans="1:28" ht="15" x14ac:dyDescent="0.25">
      <c r="A77" s="474" t="s">
        <v>1516</v>
      </c>
      <c r="B77" s="462"/>
      <c r="C77" s="533"/>
      <c r="D77" s="533"/>
      <c r="E77" s="533"/>
      <c r="F77" s="533"/>
      <c r="G77" s="533"/>
      <c r="H77" s="533"/>
      <c r="I77" s="533"/>
      <c r="J77" s="533"/>
      <c r="K77" s="533"/>
      <c r="L77" s="533"/>
      <c r="M77" s="533"/>
      <c r="N77" s="533"/>
      <c r="O77" s="533"/>
      <c r="P77" s="533"/>
      <c r="Q77" s="533"/>
      <c r="R77" s="533"/>
      <c r="S77" s="533"/>
      <c r="T77" s="533"/>
      <c r="U77" s="533"/>
      <c r="V77" s="533"/>
      <c r="W77" s="533"/>
      <c r="X77" s="533"/>
      <c r="Y77" s="533"/>
      <c r="Z77" s="533"/>
      <c r="AA77" s="533"/>
      <c r="AB77" s="8"/>
    </row>
    <row r="78" spans="1:28" ht="15" x14ac:dyDescent="0.25">
      <c r="A78" s="474" t="s">
        <v>1517</v>
      </c>
      <c r="B78" s="462"/>
      <c r="C78" s="533"/>
      <c r="D78" s="533"/>
      <c r="E78" s="533"/>
      <c r="F78" s="533"/>
      <c r="G78" s="533"/>
      <c r="H78" s="533"/>
      <c r="I78" s="533"/>
      <c r="J78" s="533"/>
      <c r="K78" s="533"/>
      <c r="L78" s="533"/>
      <c r="M78" s="533"/>
      <c r="N78" s="533"/>
      <c r="O78" s="533"/>
      <c r="P78" s="533"/>
      <c r="Q78" s="533"/>
      <c r="R78" s="533"/>
      <c r="S78" s="533"/>
      <c r="T78" s="533"/>
      <c r="U78" s="533"/>
      <c r="V78" s="533"/>
      <c r="W78" s="533"/>
      <c r="X78" s="533"/>
      <c r="Y78" s="533"/>
      <c r="Z78" s="533"/>
      <c r="AA78" s="533"/>
      <c r="AB78" s="8"/>
    </row>
    <row r="79" spans="1:28" ht="15" x14ac:dyDescent="0.25">
      <c r="A79" s="474" t="s">
        <v>1518</v>
      </c>
      <c r="B79" s="462"/>
      <c r="C79" s="526">
        <f>SUM(C73:C78)</f>
        <v>0</v>
      </c>
      <c r="D79" s="526">
        <f t="shared" ref="D79:AA79" si="2">SUM(D73:D78)</f>
        <v>0</v>
      </c>
      <c r="E79" s="526">
        <f t="shared" si="2"/>
        <v>0</v>
      </c>
      <c r="F79" s="526">
        <f t="shared" si="2"/>
        <v>0</v>
      </c>
      <c r="G79" s="526">
        <f t="shared" si="2"/>
        <v>0</v>
      </c>
      <c r="H79" s="526">
        <f t="shared" si="2"/>
        <v>0</v>
      </c>
      <c r="I79" s="526">
        <f t="shared" si="2"/>
        <v>0</v>
      </c>
      <c r="J79" s="526">
        <f t="shared" si="2"/>
        <v>0</v>
      </c>
      <c r="K79" s="526">
        <f t="shared" si="2"/>
        <v>0</v>
      </c>
      <c r="L79" s="526">
        <f t="shared" si="2"/>
        <v>0</v>
      </c>
      <c r="M79" s="526">
        <f t="shared" si="2"/>
        <v>0</v>
      </c>
      <c r="N79" s="526">
        <f t="shared" si="2"/>
        <v>0</v>
      </c>
      <c r="O79" s="526">
        <f t="shared" si="2"/>
        <v>0</v>
      </c>
      <c r="P79" s="526">
        <f t="shared" si="2"/>
        <v>0</v>
      </c>
      <c r="Q79" s="526">
        <f t="shared" si="2"/>
        <v>0</v>
      </c>
      <c r="R79" s="526">
        <f t="shared" si="2"/>
        <v>0</v>
      </c>
      <c r="S79" s="526">
        <f t="shared" si="2"/>
        <v>0</v>
      </c>
      <c r="T79" s="526">
        <f t="shared" si="2"/>
        <v>0</v>
      </c>
      <c r="U79" s="526">
        <f t="shared" si="2"/>
        <v>0</v>
      </c>
      <c r="V79" s="526">
        <f t="shared" si="2"/>
        <v>0</v>
      </c>
      <c r="W79" s="526">
        <f t="shared" si="2"/>
        <v>0</v>
      </c>
      <c r="X79" s="526">
        <f t="shared" si="2"/>
        <v>0</v>
      </c>
      <c r="Y79" s="526">
        <f t="shared" si="2"/>
        <v>0</v>
      </c>
      <c r="Z79" s="526">
        <f t="shared" si="2"/>
        <v>0</v>
      </c>
      <c r="AA79" s="526">
        <f t="shared" si="2"/>
        <v>0</v>
      </c>
      <c r="AB79" s="8"/>
    </row>
    <row r="80" spans="1:28" ht="15" x14ac:dyDescent="0.25">
      <c r="A80" s="474" t="s">
        <v>1519</v>
      </c>
      <c r="B80" s="462"/>
      <c r="C80" s="526">
        <f>C72-C79</f>
        <v>0</v>
      </c>
      <c r="D80" s="526">
        <f t="shared" ref="D80:AA80" si="3">D72-D79</f>
        <v>0</v>
      </c>
      <c r="E80" s="526">
        <f t="shared" si="3"/>
        <v>0</v>
      </c>
      <c r="F80" s="526">
        <f t="shared" si="3"/>
        <v>0</v>
      </c>
      <c r="G80" s="526">
        <f t="shared" si="3"/>
        <v>0</v>
      </c>
      <c r="H80" s="526">
        <f t="shared" si="3"/>
        <v>0</v>
      </c>
      <c r="I80" s="526">
        <f t="shared" si="3"/>
        <v>0</v>
      </c>
      <c r="J80" s="526">
        <f t="shared" si="3"/>
        <v>0</v>
      </c>
      <c r="K80" s="526">
        <f t="shared" si="3"/>
        <v>0</v>
      </c>
      <c r="L80" s="526">
        <f t="shared" si="3"/>
        <v>0</v>
      </c>
      <c r="M80" s="526">
        <f t="shared" si="3"/>
        <v>0</v>
      </c>
      <c r="N80" s="526">
        <f t="shared" si="3"/>
        <v>0</v>
      </c>
      <c r="O80" s="526">
        <f t="shared" si="3"/>
        <v>0</v>
      </c>
      <c r="P80" s="526">
        <f t="shared" si="3"/>
        <v>0</v>
      </c>
      <c r="Q80" s="526">
        <f t="shared" si="3"/>
        <v>0</v>
      </c>
      <c r="R80" s="526">
        <f t="shared" si="3"/>
        <v>0</v>
      </c>
      <c r="S80" s="526">
        <f t="shared" si="3"/>
        <v>0</v>
      </c>
      <c r="T80" s="526">
        <f t="shared" si="3"/>
        <v>0</v>
      </c>
      <c r="U80" s="526">
        <f t="shared" si="3"/>
        <v>0</v>
      </c>
      <c r="V80" s="526">
        <f t="shared" si="3"/>
        <v>0</v>
      </c>
      <c r="W80" s="526">
        <f t="shared" si="3"/>
        <v>0</v>
      </c>
      <c r="X80" s="526">
        <f t="shared" si="3"/>
        <v>0</v>
      </c>
      <c r="Y80" s="526">
        <f t="shared" si="3"/>
        <v>0</v>
      </c>
      <c r="Z80" s="526">
        <f t="shared" si="3"/>
        <v>0</v>
      </c>
      <c r="AA80" s="526">
        <f t="shared" si="3"/>
        <v>0</v>
      </c>
      <c r="AB80" s="8"/>
    </row>
    <row r="81" spans="1:28" ht="15" x14ac:dyDescent="0.25">
      <c r="A81" s="450" t="s">
        <v>558</v>
      </c>
      <c r="B81" s="450"/>
      <c r="C81" s="482"/>
      <c r="D81" s="482"/>
      <c r="E81" s="482"/>
      <c r="F81" s="482"/>
      <c r="G81" s="482"/>
      <c r="H81" s="482"/>
      <c r="I81" s="482"/>
      <c r="J81" s="482"/>
      <c r="K81" s="482"/>
      <c r="L81" s="482"/>
      <c r="M81" s="482"/>
      <c r="N81" s="482"/>
      <c r="O81" s="482"/>
      <c r="P81" s="482"/>
      <c r="Q81" s="482"/>
      <c r="R81" s="482"/>
      <c r="S81" s="482"/>
      <c r="T81" s="482"/>
      <c r="U81" s="482"/>
      <c r="V81" s="482"/>
      <c r="W81" s="482"/>
      <c r="X81" s="450"/>
      <c r="Y81" s="482"/>
      <c r="Z81" s="482"/>
      <c r="AA81" s="482"/>
      <c r="AB81" s="8"/>
    </row>
    <row r="82" spans="1:28" ht="15" x14ac:dyDescent="0.25">
      <c r="A82" s="451" t="s">
        <v>1520</v>
      </c>
      <c r="B82" s="451"/>
      <c r="C82" s="451"/>
      <c r="D82" s="451"/>
      <c r="E82" s="451"/>
      <c r="F82" s="451"/>
      <c r="G82" s="451"/>
      <c r="H82" s="451"/>
      <c r="I82" s="451"/>
      <c r="J82" s="451"/>
      <c r="K82" s="451"/>
      <c r="L82" s="451"/>
      <c r="M82" s="451"/>
      <c r="N82" s="451"/>
      <c r="O82" s="451"/>
      <c r="P82" s="451"/>
      <c r="Q82" s="451"/>
      <c r="R82" s="451"/>
      <c r="S82" s="451"/>
      <c r="T82" s="451"/>
      <c r="U82" s="451"/>
      <c r="V82" s="451"/>
      <c r="W82" s="451"/>
      <c r="X82" s="451"/>
      <c r="Y82" s="451"/>
      <c r="Z82" s="483"/>
      <c r="AA82" s="451"/>
      <c r="AB82" s="8"/>
    </row>
    <row r="83" spans="1:28" ht="15" hidden="1" customHeight="1" x14ac:dyDescent="0.25"/>
    <row r="84" spans="1:28" ht="15" hidden="1" customHeight="1" x14ac:dyDescent="0.25"/>
    <row r="85" spans="1:28" ht="15" hidden="1" customHeight="1" x14ac:dyDescent="0.25"/>
    <row r="86" spans="1:28" ht="15" hidden="1" customHeight="1" x14ac:dyDescent="0.25"/>
    <row r="87" spans="1:28" ht="0" hidden="1" customHeight="1" x14ac:dyDescent="0.25"/>
    <row r="88" spans="1:28" ht="0" hidden="1" customHeight="1" x14ac:dyDescent="0.25"/>
    <row r="89" spans="1:28" ht="0" hidden="1" customHeight="1" x14ac:dyDescent="0.25"/>
    <row r="90" spans="1:28" ht="0" hidden="1" customHeight="1" x14ac:dyDescent="0.25"/>
    <row r="91" spans="1:28" ht="0" hidden="1" customHeight="1" x14ac:dyDescent="0.25"/>
    <row r="92" spans="1:28" ht="0" hidden="1" customHeight="1" x14ac:dyDescent="0.25"/>
    <row r="93" spans="1:28" ht="0" hidden="1" customHeight="1" x14ac:dyDescent="0.25"/>
    <row r="94" spans="1:28" ht="0" hidden="1" customHeight="1" x14ac:dyDescent="0.25"/>
  </sheetData>
  <sheetProtection password="DDF6" sheet="1" objects="1" scenarios="1"/>
  <mergeCells count="14">
    <mergeCell ref="X8:Y8"/>
    <mergeCell ref="Z8:AA8"/>
    <mergeCell ref="L8:M8"/>
    <mergeCell ref="N8:O8"/>
    <mergeCell ref="P8:Q8"/>
    <mergeCell ref="R8:S8"/>
    <mergeCell ref="T8:U8"/>
    <mergeCell ref="V8:W8"/>
    <mergeCell ref="B29:B30"/>
    <mergeCell ref="C2:J2"/>
    <mergeCell ref="D8:E8"/>
    <mergeCell ref="F8:G8"/>
    <mergeCell ref="H8:I8"/>
    <mergeCell ref="J8:K8"/>
  </mergeCells>
  <phoneticPr fontId="0" type="noConversion"/>
  <hyperlinks>
    <hyperlink ref="B1" location="CLASSROOM" display="Classroom"/>
    <hyperlink ref="C1" location="Teachers__including_Preparation_Time" display="Teachers (including Preparation Time)"/>
    <hyperlink ref="X1" location="Teacher_Assistants" display="Teacher Assistants"/>
    <hyperlink ref="A4" location="Library_and_Guidance" display="Library and Guidance "/>
    <hyperlink ref="B4" location="NON_CLASSROOM" display="NON-CLASSROOM"/>
    <hyperlink ref="C4" location="Coordinators_and_Consultants___Liaison_Teachers" display="Coordinators and Consultants  (Liaison Teachers)"/>
    <hyperlink ref="X4" location="School_Administration" display="School Administration"/>
    <hyperlink ref="A5" location="Pupil_Transportation" display="Pupil Transportation"/>
    <hyperlink ref="B5" location="School_Operations___Maintenance" display="School Operations &amp; Maintenance"/>
    <hyperlink ref="C5" location="Other_Non_Operating" display="Other Non-Operating"/>
    <hyperlink ref="X5" location="TOTAL" display="Total"/>
    <hyperlink ref="Z5" location="see_instructions_for_detail_on_Code_of_Account_references_and_exceptions." display="Note"/>
    <hyperlink ref="Z4" location="Continuing_Education" display="Continuing Education"/>
    <hyperlink ref="Z1" location="Student_Support___Professionals__Paraprofessionals_and_Technicians" display="Student Support - Professionals, Paraprofessionals and Technicians"/>
  </hyperlinks>
  <printOptions horizontalCentered="1"/>
  <pageMargins left="0" right="0" top="0.98425196850393704" bottom="0.98425196850393704" header="0.511811023622047" footer="0.511811023622047"/>
  <pageSetup scale="57"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1063"/>
  <sheetViews>
    <sheetView workbookViewId="0">
      <selection activeCell="E19" sqref="E19"/>
    </sheetView>
  </sheetViews>
  <sheetFormatPr defaultRowHeight="12.75" x14ac:dyDescent="0.2"/>
  <cols>
    <col min="1" max="1" width="26.7109375" style="160" bestFit="1" customWidth="1"/>
    <col min="2" max="2" width="13.42578125" style="160" bestFit="1" customWidth="1"/>
    <col min="3" max="3" width="30.42578125" style="160" bestFit="1" customWidth="1"/>
    <col min="4" max="16384" width="9.140625" style="160"/>
  </cols>
  <sheetData>
    <row r="1" spans="1:4" x14ac:dyDescent="0.2">
      <c r="A1" s="161" t="s">
        <v>1330</v>
      </c>
      <c r="B1" s="162" t="s">
        <v>1331</v>
      </c>
      <c r="C1" s="162"/>
      <c r="D1" s="162"/>
    </row>
    <row r="2" spans="1:4" x14ac:dyDescent="0.2">
      <c r="A2" s="160" t="s">
        <v>1142</v>
      </c>
      <c r="B2" s="163" t="e">
        <f>#REF!</f>
        <v>#REF!</v>
      </c>
    </row>
    <row r="3" spans="1:4" x14ac:dyDescent="0.2">
      <c r="A3" s="160" t="s">
        <v>1143</v>
      </c>
      <c r="B3" s="163" t="e">
        <f>#REF!</f>
        <v>#REF!</v>
      </c>
    </row>
    <row r="4" spans="1:4" x14ac:dyDescent="0.2">
      <c r="A4" s="160" t="s">
        <v>1144</v>
      </c>
      <c r="B4" s="163" t="e">
        <f>#REF!</f>
        <v>#REF!</v>
      </c>
    </row>
    <row r="5" spans="1:4" x14ac:dyDescent="0.2">
      <c r="A5" s="160" t="s">
        <v>1145</v>
      </c>
      <c r="B5" s="163" t="e">
        <f>#REF!</f>
        <v>#REF!</v>
      </c>
    </row>
    <row r="6" spans="1:4" x14ac:dyDescent="0.2">
      <c r="A6" s="160" t="s">
        <v>1146</v>
      </c>
      <c r="B6" s="163" t="e">
        <f>#REF!</f>
        <v>#REF!</v>
      </c>
    </row>
    <row r="7" spans="1:4" x14ac:dyDescent="0.2">
      <c r="A7" s="160" t="s">
        <v>1147</v>
      </c>
      <c r="B7" s="163" t="e">
        <f>#REF!</f>
        <v>#REF!</v>
      </c>
    </row>
    <row r="8" spans="1:4" x14ac:dyDescent="0.2">
      <c r="A8" s="160" t="s">
        <v>1148</v>
      </c>
      <c r="B8" s="163" t="e">
        <f>#REF!</f>
        <v>#REF!</v>
      </c>
    </row>
    <row r="9" spans="1:4" x14ac:dyDescent="0.2">
      <c r="A9" s="160" t="s">
        <v>1149</v>
      </c>
      <c r="B9" s="163" t="e">
        <f>#REF!</f>
        <v>#REF!</v>
      </c>
    </row>
    <row r="10" spans="1:4" x14ac:dyDescent="0.2">
      <c r="A10" s="160" t="s">
        <v>1150</v>
      </c>
      <c r="B10" s="163" t="e">
        <f>#REF!</f>
        <v>#REF!</v>
      </c>
    </row>
    <row r="11" spans="1:4" x14ac:dyDescent="0.2">
      <c r="A11" s="160" t="s">
        <v>1151</v>
      </c>
      <c r="B11" s="163" t="e">
        <f>#REF!</f>
        <v>#REF!</v>
      </c>
    </row>
    <row r="12" spans="1:4" x14ac:dyDescent="0.2">
      <c r="A12" s="160" t="s">
        <v>1152</v>
      </c>
      <c r="B12" s="163" t="e">
        <f>#REF!</f>
        <v>#REF!</v>
      </c>
    </row>
    <row r="13" spans="1:4" x14ac:dyDescent="0.2">
      <c r="A13" s="160" t="s">
        <v>1153</v>
      </c>
      <c r="B13" s="163" t="e">
        <f>#REF!</f>
        <v>#REF!</v>
      </c>
    </row>
    <row r="14" spans="1:4" x14ac:dyDescent="0.2">
      <c r="A14" s="160" t="s">
        <v>1154</v>
      </c>
      <c r="B14" s="163" t="e">
        <f>#REF!</f>
        <v>#REF!</v>
      </c>
    </row>
    <row r="15" spans="1:4" x14ac:dyDescent="0.2">
      <c r="A15" s="160" t="s">
        <v>1155</v>
      </c>
      <c r="B15" s="163" t="e">
        <f>#REF!</f>
        <v>#REF!</v>
      </c>
    </row>
    <row r="16" spans="1:4" x14ac:dyDescent="0.2">
      <c r="A16" s="160" t="s">
        <v>1156</v>
      </c>
      <c r="B16" s="163" t="e">
        <f>#REF!</f>
        <v>#REF!</v>
      </c>
    </row>
    <row r="17" spans="1:2" x14ac:dyDescent="0.2">
      <c r="A17" s="160" t="s">
        <v>1157</v>
      </c>
      <c r="B17" s="163" t="e">
        <f>#REF!</f>
        <v>#REF!</v>
      </c>
    </row>
    <row r="18" spans="1:2" x14ac:dyDescent="0.2">
      <c r="A18" s="160" t="s">
        <v>1158</v>
      </c>
      <c r="B18" s="163" t="e">
        <f>#REF!</f>
        <v>#REF!</v>
      </c>
    </row>
    <row r="19" spans="1:2" x14ac:dyDescent="0.2">
      <c r="A19" s="160" t="s">
        <v>1159</v>
      </c>
      <c r="B19" s="163" t="e">
        <f>#REF!</f>
        <v>#REF!</v>
      </c>
    </row>
    <row r="20" spans="1:2" x14ac:dyDescent="0.2">
      <c r="A20" s="160" t="s">
        <v>1160</v>
      </c>
      <c r="B20" s="163" t="e">
        <f>#REF!</f>
        <v>#REF!</v>
      </c>
    </row>
    <row r="21" spans="1:2" x14ac:dyDescent="0.2">
      <c r="A21" s="160" t="s">
        <v>1161</v>
      </c>
      <c r="B21" s="163" t="e">
        <f>#REF!</f>
        <v>#REF!</v>
      </c>
    </row>
    <row r="22" spans="1:2" x14ac:dyDescent="0.2">
      <c r="A22" s="160" t="s">
        <v>1162</v>
      </c>
      <c r="B22" s="163" t="e">
        <f>#REF!</f>
        <v>#REF!</v>
      </c>
    </row>
    <row r="23" spans="1:2" x14ac:dyDescent="0.2">
      <c r="A23" s="160" t="s">
        <v>1163</v>
      </c>
      <c r="B23" s="163" t="e">
        <f>#REF!</f>
        <v>#REF!</v>
      </c>
    </row>
    <row r="24" spans="1:2" x14ac:dyDescent="0.2">
      <c r="A24" s="160" t="s">
        <v>1164</v>
      </c>
      <c r="B24" s="163" t="e">
        <f>#REF!</f>
        <v>#REF!</v>
      </c>
    </row>
    <row r="25" spans="1:2" x14ac:dyDescent="0.2">
      <c r="A25" s="160" t="s">
        <v>1165</v>
      </c>
      <c r="B25" s="163" t="e">
        <f>#REF!</f>
        <v>#REF!</v>
      </c>
    </row>
    <row r="26" spans="1:2" x14ac:dyDescent="0.2">
      <c r="A26" s="160" t="s">
        <v>1166</v>
      </c>
      <c r="B26" s="163" t="e">
        <f>#REF!</f>
        <v>#REF!</v>
      </c>
    </row>
    <row r="27" spans="1:2" x14ac:dyDescent="0.2">
      <c r="A27" s="160" t="s">
        <v>1167</v>
      </c>
      <c r="B27" s="163" t="e">
        <f>#REF!</f>
        <v>#REF!</v>
      </c>
    </row>
    <row r="28" spans="1:2" x14ac:dyDescent="0.2">
      <c r="A28" s="160" t="s">
        <v>1168</v>
      </c>
      <c r="B28" s="163" t="e">
        <f>#REF!</f>
        <v>#REF!</v>
      </c>
    </row>
    <row r="29" spans="1:2" x14ac:dyDescent="0.2">
      <c r="A29" s="160" t="s">
        <v>1169</v>
      </c>
      <c r="B29" s="163" t="e">
        <f>#REF!</f>
        <v>#REF!</v>
      </c>
    </row>
    <row r="30" spans="1:2" x14ac:dyDescent="0.2">
      <c r="A30" s="160" t="s">
        <v>1170</v>
      </c>
      <c r="B30" s="163" t="e">
        <f>#REF!</f>
        <v>#REF!</v>
      </c>
    </row>
    <row r="31" spans="1:2" x14ac:dyDescent="0.2">
      <c r="A31" s="160" t="s">
        <v>1171</v>
      </c>
      <c r="B31" s="163" t="e">
        <f>#REF!</f>
        <v>#REF!</v>
      </c>
    </row>
    <row r="32" spans="1:2" x14ac:dyDescent="0.2">
      <c r="A32" s="160" t="s">
        <v>1172</v>
      </c>
      <c r="B32" s="163" t="e">
        <f>#REF!</f>
        <v>#REF!</v>
      </c>
    </row>
    <row r="33" spans="1:2" x14ac:dyDescent="0.2">
      <c r="A33" s="160" t="s">
        <v>1173</v>
      </c>
      <c r="B33" s="163" t="e">
        <f>#REF!</f>
        <v>#REF!</v>
      </c>
    </row>
    <row r="34" spans="1:2" x14ac:dyDescent="0.2">
      <c r="A34" s="160" t="s">
        <v>1174</v>
      </c>
      <c r="B34" s="163" t="e">
        <f>#REF!</f>
        <v>#REF!</v>
      </c>
    </row>
    <row r="35" spans="1:2" x14ac:dyDescent="0.2">
      <c r="A35" s="160" t="s">
        <v>1175</v>
      </c>
      <c r="B35" s="163" t="e">
        <f>#REF!</f>
        <v>#REF!</v>
      </c>
    </row>
    <row r="36" spans="1:2" x14ac:dyDescent="0.2">
      <c r="A36" s="160" t="s">
        <v>1176</v>
      </c>
      <c r="B36" s="163" t="e">
        <f>#REF!</f>
        <v>#REF!</v>
      </c>
    </row>
    <row r="37" spans="1:2" x14ac:dyDescent="0.2">
      <c r="A37" s="160" t="s">
        <v>1263</v>
      </c>
      <c r="B37" s="163" t="e">
        <f>#REF!</f>
        <v>#REF!</v>
      </c>
    </row>
    <row r="38" spans="1:2" x14ac:dyDescent="0.2">
      <c r="A38" s="160" t="s">
        <v>1061</v>
      </c>
      <c r="B38" s="163" t="e">
        <f>#REF!</f>
        <v>#REF!</v>
      </c>
    </row>
    <row r="39" spans="1:2" x14ac:dyDescent="0.2">
      <c r="A39" s="160" t="s">
        <v>1062</v>
      </c>
      <c r="B39" s="163" t="e">
        <f>#REF!</f>
        <v>#REF!</v>
      </c>
    </row>
    <row r="40" spans="1:2" x14ac:dyDescent="0.2">
      <c r="A40" s="160" t="s">
        <v>1063</v>
      </c>
      <c r="B40" s="163" t="e">
        <f>#REF!</f>
        <v>#REF!</v>
      </c>
    </row>
    <row r="41" spans="1:2" x14ac:dyDescent="0.2">
      <c r="A41" s="160" t="s">
        <v>1064</v>
      </c>
      <c r="B41" s="163" t="e">
        <f>#REF!</f>
        <v>#REF!</v>
      </c>
    </row>
    <row r="42" spans="1:2" x14ac:dyDescent="0.2">
      <c r="A42" s="160" t="s">
        <v>1065</v>
      </c>
      <c r="B42" s="163" t="e">
        <f>#REF!</f>
        <v>#REF!</v>
      </c>
    </row>
    <row r="43" spans="1:2" x14ac:dyDescent="0.2">
      <c r="A43" s="160" t="s">
        <v>1066</v>
      </c>
      <c r="B43" s="163" t="e">
        <f>#REF!</f>
        <v>#REF!</v>
      </c>
    </row>
    <row r="44" spans="1:2" x14ac:dyDescent="0.2">
      <c r="A44" s="160" t="s">
        <v>1067</v>
      </c>
      <c r="B44" s="163" t="e">
        <f>#REF!</f>
        <v>#REF!</v>
      </c>
    </row>
    <row r="45" spans="1:2" x14ac:dyDescent="0.2">
      <c r="A45" s="160" t="s">
        <v>1068</v>
      </c>
      <c r="B45" s="163" t="e">
        <f>'Sch 1.1 Cons Stmt of Operations'!#REF!</f>
        <v>#REF!</v>
      </c>
    </row>
    <row r="46" spans="1:2" x14ac:dyDescent="0.2">
      <c r="A46" s="160" t="s">
        <v>1069</v>
      </c>
      <c r="B46" s="163" t="e">
        <f>'Sch 1.1 Cons Stmt of Operations'!#REF!</f>
        <v>#REF!</v>
      </c>
    </row>
    <row r="47" spans="1:2" x14ac:dyDescent="0.2">
      <c r="A47" s="160" t="s">
        <v>1070</v>
      </c>
      <c r="B47" s="163" t="e">
        <f>'Sch 1.1 Cons Stmt of Operations'!#REF!</f>
        <v>#REF!</v>
      </c>
    </row>
    <row r="48" spans="1:2" x14ac:dyDescent="0.2">
      <c r="A48" s="160" t="s">
        <v>1071</v>
      </c>
      <c r="B48" s="163">
        <f>'Sch 1.1 Cons Stmt of Operations'!E9</f>
        <v>0</v>
      </c>
    </row>
    <row r="49" spans="1:2" x14ac:dyDescent="0.2">
      <c r="A49" s="160" t="s">
        <v>1072</v>
      </c>
      <c r="B49" s="163">
        <f>'Sch 1.1 Cons Stmt of Operations'!H9</f>
        <v>0</v>
      </c>
    </row>
    <row r="50" spans="1:2" x14ac:dyDescent="0.2">
      <c r="A50" s="160" t="s">
        <v>1073</v>
      </c>
      <c r="B50" s="163">
        <f>'Sch 1.1 Cons Stmt of Operations'!K9</f>
        <v>0</v>
      </c>
    </row>
    <row r="51" spans="1:2" x14ac:dyDescent="0.2">
      <c r="A51" s="160" t="s">
        <v>1074</v>
      </c>
      <c r="B51" s="163">
        <f>'Sch 1.1 Cons Stmt of Operations'!E10</f>
        <v>0</v>
      </c>
    </row>
    <row r="52" spans="1:2" x14ac:dyDescent="0.2">
      <c r="A52" s="160" t="s">
        <v>1075</v>
      </c>
      <c r="B52" s="163">
        <f>'Sch 1.1 Cons Stmt of Operations'!H10</f>
        <v>0</v>
      </c>
    </row>
    <row r="53" spans="1:2" x14ac:dyDescent="0.2">
      <c r="A53" s="160" t="s">
        <v>1076</v>
      </c>
      <c r="B53" s="163">
        <f>'Sch 1.1 Cons Stmt of Operations'!K10</f>
        <v>0</v>
      </c>
    </row>
    <row r="54" spans="1:2" x14ac:dyDescent="0.2">
      <c r="A54" s="160" t="s">
        <v>1077</v>
      </c>
      <c r="B54" s="163">
        <f>'Sch 1.1 Cons Stmt of Operations'!E13</f>
        <v>0</v>
      </c>
    </row>
    <row r="55" spans="1:2" x14ac:dyDescent="0.2">
      <c r="A55" s="160" t="s">
        <v>1078</v>
      </c>
      <c r="B55" s="163">
        <f>'Sch 1.1 Cons Stmt of Operations'!H13</f>
        <v>0</v>
      </c>
    </row>
    <row r="56" spans="1:2" x14ac:dyDescent="0.2">
      <c r="A56" s="160" t="s">
        <v>1079</v>
      </c>
      <c r="B56" s="163">
        <f>'Sch 1.1 Cons Stmt of Operations'!K13</f>
        <v>0</v>
      </c>
    </row>
    <row r="57" spans="1:2" x14ac:dyDescent="0.2">
      <c r="A57" s="160" t="s">
        <v>1080</v>
      </c>
      <c r="B57" s="163">
        <f>'Sch 1.1 Cons Stmt of Operations'!E15</f>
        <v>0</v>
      </c>
    </row>
    <row r="58" spans="1:2" x14ac:dyDescent="0.2">
      <c r="A58" s="160" t="s">
        <v>1081</v>
      </c>
      <c r="B58" s="163">
        <f>'Sch 1.1 Cons Stmt of Operations'!H15</f>
        <v>0</v>
      </c>
    </row>
    <row r="59" spans="1:2" x14ac:dyDescent="0.2">
      <c r="A59" s="160" t="s">
        <v>1082</v>
      </c>
      <c r="B59" s="163">
        <f>'Sch 1.1 Cons Stmt of Operations'!K15</f>
        <v>0</v>
      </c>
    </row>
    <row r="60" spans="1:2" x14ac:dyDescent="0.2">
      <c r="A60" s="160" t="s">
        <v>1083</v>
      </c>
      <c r="B60" s="163">
        <f>'Sch 1.1 Cons Stmt of Operations'!E16</f>
        <v>0</v>
      </c>
    </row>
    <row r="61" spans="1:2" x14ac:dyDescent="0.2">
      <c r="A61" s="160" t="s">
        <v>1084</v>
      </c>
      <c r="B61" s="163">
        <f>'Sch 1.1 Cons Stmt of Operations'!H16</f>
        <v>0</v>
      </c>
    </row>
    <row r="62" spans="1:2" x14ac:dyDescent="0.2">
      <c r="A62" s="160" t="s">
        <v>1085</v>
      </c>
      <c r="B62" s="163">
        <f>'Sch 1.1 Cons Stmt of Operations'!K16</f>
        <v>0</v>
      </c>
    </row>
    <row r="63" spans="1:2" x14ac:dyDescent="0.2">
      <c r="A63" s="160" t="s">
        <v>1086</v>
      </c>
      <c r="B63" s="163" t="e">
        <f>'Sch 1.1 Cons Stmt of Operations'!#REF!</f>
        <v>#REF!</v>
      </c>
    </row>
    <row r="64" spans="1:2" x14ac:dyDescent="0.2">
      <c r="A64" s="160" t="s">
        <v>1087</v>
      </c>
      <c r="B64" s="163" t="e">
        <f>'Sch 1.1 Cons Stmt of Operations'!#REF!</f>
        <v>#REF!</v>
      </c>
    </row>
    <row r="65" spans="1:2" x14ac:dyDescent="0.2">
      <c r="A65" s="160" t="s">
        <v>1088</v>
      </c>
      <c r="B65" s="163" t="e">
        <f>'Sch 1.1 Cons Stmt of Operations'!#REF!</f>
        <v>#REF!</v>
      </c>
    </row>
    <row r="66" spans="1:2" x14ac:dyDescent="0.2">
      <c r="A66" s="160" t="s">
        <v>1089</v>
      </c>
      <c r="B66" s="163" t="e">
        <f>'Sch 1.1 Cons Stmt of Operations'!#REF!</f>
        <v>#REF!</v>
      </c>
    </row>
    <row r="67" spans="1:2" x14ac:dyDescent="0.2">
      <c r="A67" s="160" t="s">
        <v>1090</v>
      </c>
      <c r="B67" s="163" t="e">
        <f>'Sch 1.1 Cons Stmt of Operations'!#REF!</f>
        <v>#REF!</v>
      </c>
    </row>
    <row r="68" spans="1:2" x14ac:dyDescent="0.2">
      <c r="A68" s="160" t="s">
        <v>1091</v>
      </c>
      <c r="B68" s="163" t="e">
        <f>'Sch 1.1 Cons Stmt of Operations'!#REF!</f>
        <v>#REF!</v>
      </c>
    </row>
    <row r="69" spans="1:2" x14ac:dyDescent="0.2">
      <c r="A69" s="160" t="s">
        <v>1092</v>
      </c>
      <c r="B69" s="163">
        <f>'Sch 1.1 Cons Stmt of Operations'!E18</f>
        <v>0</v>
      </c>
    </row>
    <row r="70" spans="1:2" x14ac:dyDescent="0.2">
      <c r="A70" s="160" t="s">
        <v>1093</v>
      </c>
      <c r="B70" s="163">
        <f>'Sch 1.1 Cons Stmt of Operations'!H18</f>
        <v>0</v>
      </c>
    </row>
    <row r="71" spans="1:2" x14ac:dyDescent="0.2">
      <c r="A71" s="160" t="s">
        <v>1094</v>
      </c>
      <c r="B71" s="163">
        <f>'Sch 1.1 Cons Stmt of Operations'!K18</f>
        <v>0</v>
      </c>
    </row>
    <row r="72" spans="1:2" x14ac:dyDescent="0.2">
      <c r="A72" s="160" t="s">
        <v>1095</v>
      </c>
      <c r="B72" s="163">
        <f>'Sch 1.1 Cons Stmt of Operations'!E21</f>
        <v>0</v>
      </c>
    </row>
    <row r="73" spans="1:2" x14ac:dyDescent="0.2">
      <c r="A73" s="160" t="s">
        <v>1096</v>
      </c>
      <c r="B73" s="163">
        <f>'Sch 1.1 Cons Stmt of Operations'!H21</f>
        <v>0</v>
      </c>
    </row>
    <row r="74" spans="1:2" x14ac:dyDescent="0.2">
      <c r="A74" s="160" t="s">
        <v>1097</v>
      </c>
      <c r="B74" s="163">
        <f>'Sch 1.1 Cons Stmt of Operations'!K21</f>
        <v>0</v>
      </c>
    </row>
    <row r="75" spans="1:2" x14ac:dyDescent="0.2">
      <c r="A75" s="160" t="s">
        <v>1098</v>
      </c>
      <c r="B75" s="163">
        <f>'Sch 1.1 Cons Stmt of Operations'!E22</f>
        <v>0</v>
      </c>
    </row>
    <row r="76" spans="1:2" x14ac:dyDescent="0.2">
      <c r="A76" s="160" t="s">
        <v>1099</v>
      </c>
      <c r="B76" s="163">
        <f>'Sch 1.1 Cons Stmt of Operations'!H22</f>
        <v>0</v>
      </c>
    </row>
    <row r="77" spans="1:2" x14ac:dyDescent="0.2">
      <c r="A77" s="160" t="s">
        <v>1100</v>
      </c>
      <c r="B77" s="163">
        <f>'Sch 1.1 Cons Stmt of Operations'!K22</f>
        <v>0</v>
      </c>
    </row>
    <row r="78" spans="1:2" x14ac:dyDescent="0.2">
      <c r="A78" s="160" t="s">
        <v>1101</v>
      </c>
      <c r="B78" s="163">
        <f>'Sch 1.1 Cons Stmt of Operations'!E23</f>
        <v>0</v>
      </c>
    </row>
    <row r="79" spans="1:2" x14ac:dyDescent="0.2">
      <c r="A79" s="160" t="s">
        <v>1102</v>
      </c>
      <c r="B79" s="163">
        <f>'Sch 1.1 Cons Stmt of Operations'!H23</f>
        <v>0</v>
      </c>
    </row>
    <row r="80" spans="1:2" x14ac:dyDescent="0.2">
      <c r="A80" s="160" t="s">
        <v>1103</v>
      </c>
      <c r="B80" s="163">
        <f>'Sch 1.1 Cons Stmt of Operations'!K23</f>
        <v>0</v>
      </c>
    </row>
    <row r="81" spans="1:2" x14ac:dyDescent="0.2">
      <c r="A81" s="160" t="s">
        <v>1104</v>
      </c>
      <c r="B81" s="163" t="e">
        <f>'Sch 1.1 Cons Stmt of Operations'!#REF!</f>
        <v>#REF!</v>
      </c>
    </row>
    <row r="82" spans="1:2" x14ac:dyDescent="0.2">
      <c r="A82" s="160" t="s">
        <v>1105</v>
      </c>
      <c r="B82" s="163" t="e">
        <f>'Sch 1.1 Cons Stmt of Operations'!#REF!</f>
        <v>#REF!</v>
      </c>
    </row>
    <row r="83" spans="1:2" x14ac:dyDescent="0.2">
      <c r="A83" s="160" t="s">
        <v>1106</v>
      </c>
      <c r="B83" s="163" t="e">
        <f>'Sch 1.1 Cons Stmt of Operations'!#REF!</f>
        <v>#REF!</v>
      </c>
    </row>
    <row r="84" spans="1:2" x14ac:dyDescent="0.2">
      <c r="A84" s="160" t="s">
        <v>1107</v>
      </c>
      <c r="B84" s="163">
        <f>'Sch 1.1 Cons Stmt of Operations'!E24</f>
        <v>0</v>
      </c>
    </row>
    <row r="85" spans="1:2" x14ac:dyDescent="0.2">
      <c r="A85" s="160" t="s">
        <v>1108</v>
      </c>
      <c r="B85" s="163">
        <f>'Sch 1.1 Cons Stmt of Operations'!H24</f>
        <v>0</v>
      </c>
    </row>
    <row r="86" spans="1:2" x14ac:dyDescent="0.2">
      <c r="A86" s="160" t="s">
        <v>1109</v>
      </c>
      <c r="B86" s="163">
        <f>'Sch 1.1 Cons Stmt of Operations'!K24</f>
        <v>0</v>
      </c>
    </row>
    <row r="87" spans="1:2" x14ac:dyDescent="0.2">
      <c r="A87" s="160" t="s">
        <v>1110</v>
      </c>
      <c r="B87" s="163">
        <f>'Sch 1.1 Cons Stmt of Operations'!E25</f>
        <v>0</v>
      </c>
    </row>
    <row r="88" spans="1:2" x14ac:dyDescent="0.2">
      <c r="A88" s="160" t="s">
        <v>1111</v>
      </c>
      <c r="B88" s="163">
        <f>'Sch 1.1 Cons Stmt of Operations'!H25</f>
        <v>0</v>
      </c>
    </row>
    <row r="89" spans="1:2" x14ac:dyDescent="0.2">
      <c r="A89" s="160" t="s">
        <v>1112</v>
      </c>
      <c r="B89" s="163">
        <f>'Sch 1.1 Cons Stmt of Operations'!K25</f>
        <v>0</v>
      </c>
    </row>
    <row r="90" spans="1:2" x14ac:dyDescent="0.2">
      <c r="A90" s="160" t="s">
        <v>1113</v>
      </c>
      <c r="B90" s="163">
        <f>'Sch 1.1 Cons Stmt of Operations'!E26</f>
        <v>0</v>
      </c>
    </row>
    <row r="91" spans="1:2" x14ac:dyDescent="0.2">
      <c r="A91" s="160" t="s">
        <v>1114</v>
      </c>
      <c r="B91" s="163">
        <f>'Sch 1.1 Cons Stmt of Operations'!H26</f>
        <v>0</v>
      </c>
    </row>
    <row r="92" spans="1:2" x14ac:dyDescent="0.2">
      <c r="A92" s="160" t="s">
        <v>1115</v>
      </c>
      <c r="B92" s="163">
        <f>'Sch 1.1 Cons Stmt of Operations'!K26</f>
        <v>0</v>
      </c>
    </row>
    <row r="93" spans="1:2" x14ac:dyDescent="0.2">
      <c r="A93" s="160" t="s">
        <v>1116</v>
      </c>
      <c r="B93" s="163">
        <f>'Sch 1.1 Cons Stmt of Operations'!E28</f>
        <v>0</v>
      </c>
    </row>
    <row r="94" spans="1:2" x14ac:dyDescent="0.2">
      <c r="A94" s="160" t="s">
        <v>1117</v>
      </c>
      <c r="B94" s="163">
        <f>'Sch 1.1 Cons Stmt of Operations'!H28</f>
        <v>0</v>
      </c>
    </row>
    <row r="95" spans="1:2" x14ac:dyDescent="0.2">
      <c r="A95" s="160" t="s">
        <v>1118</v>
      </c>
      <c r="B95" s="163">
        <f>'Sch 1.1 Cons Stmt of Operations'!K28</f>
        <v>0</v>
      </c>
    </row>
    <row r="96" spans="1:2" x14ac:dyDescent="0.2">
      <c r="A96" s="160" t="s">
        <v>1119</v>
      </c>
      <c r="B96" s="163">
        <f>'Sch 1.1 Cons Stmt of Operations'!E30</f>
        <v>0</v>
      </c>
    </row>
    <row r="97" spans="1:2" x14ac:dyDescent="0.2">
      <c r="A97" s="160" t="s">
        <v>1120</v>
      </c>
      <c r="B97" s="163">
        <f>'Sch 1.1 Cons Stmt of Operations'!H30</f>
        <v>0</v>
      </c>
    </row>
    <row r="98" spans="1:2" x14ac:dyDescent="0.2">
      <c r="A98" s="160" t="s">
        <v>1121</v>
      </c>
      <c r="B98" s="163">
        <f>'Sch 1.1 Cons Stmt of Operations'!K30</f>
        <v>0</v>
      </c>
    </row>
    <row r="99" spans="1:2" x14ac:dyDescent="0.2">
      <c r="A99" s="160" t="s">
        <v>1122</v>
      </c>
      <c r="B99" s="163">
        <f>'Sch 1.1 Cons Stmt of Operations'!E32</f>
        <v>0</v>
      </c>
    </row>
    <row r="100" spans="1:2" x14ac:dyDescent="0.2">
      <c r="A100" s="160" t="s">
        <v>1123</v>
      </c>
      <c r="B100" s="163">
        <f>'Sch 1.1 Cons Stmt of Operations'!H32</f>
        <v>0</v>
      </c>
    </row>
    <row r="101" spans="1:2" x14ac:dyDescent="0.2">
      <c r="A101" s="160" t="s">
        <v>1124</v>
      </c>
      <c r="B101" s="163">
        <f>'Sch 1.1 Cons Stmt of Operations'!K32</f>
        <v>0</v>
      </c>
    </row>
    <row r="102" spans="1:2" x14ac:dyDescent="0.2">
      <c r="A102" s="160" t="s">
        <v>1125</v>
      </c>
      <c r="B102" s="163" t="e">
        <f>'Sch 1.1 Cons Stmt of Operations'!#REF!</f>
        <v>#REF!</v>
      </c>
    </row>
    <row r="103" spans="1:2" x14ac:dyDescent="0.2">
      <c r="A103" s="160" t="s">
        <v>1126</v>
      </c>
      <c r="B103" s="163" t="e">
        <f>'Sch 1.1 Cons Stmt of Operations'!#REF!</f>
        <v>#REF!</v>
      </c>
    </row>
    <row r="104" spans="1:2" x14ac:dyDescent="0.2">
      <c r="A104" s="160" t="s">
        <v>1127</v>
      </c>
      <c r="B104" s="163" t="e">
        <f>'Sch 1.1 Cons Stmt of Operations'!#REF!</f>
        <v>#REF!</v>
      </c>
    </row>
    <row r="105" spans="1:2" x14ac:dyDescent="0.2">
      <c r="A105" s="160" t="s">
        <v>1128</v>
      </c>
      <c r="B105" s="163" t="e">
        <f>'Sch 1.1 Cons Stmt of Operations'!#REF!</f>
        <v>#REF!</v>
      </c>
    </row>
    <row r="106" spans="1:2" x14ac:dyDescent="0.2">
      <c r="A106" s="160" t="s">
        <v>1129</v>
      </c>
      <c r="B106" s="163" t="e">
        <f>'Sch 1.1 Cons Stmt of Operations'!#REF!</f>
        <v>#REF!</v>
      </c>
    </row>
    <row r="107" spans="1:2" x14ac:dyDescent="0.2">
      <c r="A107" s="160" t="s">
        <v>1130</v>
      </c>
      <c r="B107" s="163" t="e">
        <f>'Sch 1.1 Cons Stmt of Operations'!#REF!</f>
        <v>#REF!</v>
      </c>
    </row>
    <row r="108" spans="1:2" x14ac:dyDescent="0.2">
      <c r="A108" s="160" t="s">
        <v>1131</v>
      </c>
      <c r="B108" s="163">
        <f>'Sch 1.1 Cons Stmt of Operations'!E34</f>
        <v>0</v>
      </c>
    </row>
    <row r="109" spans="1:2" x14ac:dyDescent="0.2">
      <c r="A109" s="160" t="s">
        <v>1132</v>
      </c>
      <c r="B109" s="163">
        <f>'Sch 1.1 Cons Stmt of Operations'!H34</f>
        <v>0</v>
      </c>
    </row>
    <row r="110" spans="1:2" x14ac:dyDescent="0.2">
      <c r="A110" s="160" t="s">
        <v>1133</v>
      </c>
      <c r="B110" s="163">
        <f>'Sch 1.1 Cons Stmt of Operations'!K34</f>
        <v>0</v>
      </c>
    </row>
    <row r="111" spans="1:2" x14ac:dyDescent="0.2">
      <c r="A111" s="160" t="s">
        <v>1134</v>
      </c>
      <c r="B111" s="163" t="e">
        <f>'Sch 1.1 Cons Stmt of Operations'!#REF!</f>
        <v>#REF!</v>
      </c>
    </row>
    <row r="112" spans="1:2" x14ac:dyDescent="0.2">
      <c r="A112" s="160" t="s">
        <v>1135</v>
      </c>
      <c r="B112" s="163" t="e">
        <f>'Sch 1.1 Cons Stmt of Operations'!#REF!</f>
        <v>#REF!</v>
      </c>
    </row>
    <row r="113" spans="1:2" x14ac:dyDescent="0.2">
      <c r="A113" s="160" t="s">
        <v>1136</v>
      </c>
      <c r="B113" s="163" t="e">
        <f>'Sch 1.1 Cons Stmt of Operations'!#REF!</f>
        <v>#REF!</v>
      </c>
    </row>
    <row r="114" spans="1:2" x14ac:dyDescent="0.2">
      <c r="A114" s="160" t="s">
        <v>218</v>
      </c>
      <c r="B114" s="163" t="e">
        <f>'Sch 1.1 Cons Stmt of Operations'!#REF!</f>
        <v>#REF!</v>
      </c>
    </row>
    <row r="115" spans="1:2" x14ac:dyDescent="0.2">
      <c r="A115" s="160" t="s">
        <v>219</v>
      </c>
      <c r="B115" s="163" t="e">
        <f>'Sch 1.1 Cons Stmt of Operations'!#REF!</f>
        <v>#REF!</v>
      </c>
    </row>
    <row r="116" spans="1:2" x14ac:dyDescent="0.2">
      <c r="A116" s="160" t="s">
        <v>220</v>
      </c>
      <c r="B116" s="163" t="e">
        <f>'Sch 1.1 Cons Stmt of Operations'!#REF!</f>
        <v>#REF!</v>
      </c>
    </row>
    <row r="117" spans="1:2" x14ac:dyDescent="0.2">
      <c r="A117" s="160" t="s">
        <v>221</v>
      </c>
      <c r="B117" s="163" t="e">
        <f>'Sch 1.1 Cons Stmt of Operations'!#REF!</f>
        <v>#REF!</v>
      </c>
    </row>
    <row r="118" spans="1:2" x14ac:dyDescent="0.2">
      <c r="A118" s="160" t="s">
        <v>222</v>
      </c>
      <c r="B118" s="163" t="e">
        <f>'Sch 1.1 Cons Stmt of Operations'!#REF!</f>
        <v>#REF!</v>
      </c>
    </row>
    <row r="119" spans="1:2" x14ac:dyDescent="0.2">
      <c r="A119" s="160" t="s">
        <v>223</v>
      </c>
      <c r="B119" s="163" t="e">
        <f>'Sch 1.1 Cons Stmt of Operations'!#REF!</f>
        <v>#REF!</v>
      </c>
    </row>
    <row r="120" spans="1:2" x14ac:dyDescent="0.2">
      <c r="A120" s="160" t="s">
        <v>224</v>
      </c>
      <c r="B120" s="163" t="e">
        <f>'Sch 1.1 Cons Stmt of Operations'!#REF!</f>
        <v>#REF!</v>
      </c>
    </row>
    <row r="121" spans="1:2" x14ac:dyDescent="0.2">
      <c r="A121" s="160" t="s">
        <v>225</v>
      </c>
      <c r="B121" s="163" t="e">
        <f>'Sch 1.1 Cons Stmt of Operations'!#REF!</f>
        <v>#REF!</v>
      </c>
    </row>
    <row r="122" spans="1:2" x14ac:dyDescent="0.2">
      <c r="A122" s="160" t="s">
        <v>226</v>
      </c>
      <c r="B122" s="163" t="e">
        <f>'Sch 1.1 Cons Stmt of Operations'!#REF!</f>
        <v>#REF!</v>
      </c>
    </row>
    <row r="123" spans="1:2" x14ac:dyDescent="0.2">
      <c r="A123" s="160" t="s">
        <v>227</v>
      </c>
      <c r="B123" s="163" t="e">
        <f>'Sch 1.1 Cons Stmt of Operations'!#REF!</f>
        <v>#REF!</v>
      </c>
    </row>
    <row r="124" spans="1:2" x14ac:dyDescent="0.2">
      <c r="A124" s="160" t="s">
        <v>228</v>
      </c>
      <c r="B124" s="163" t="e">
        <f>'Sch 1.1 Cons Stmt of Operations'!#REF!</f>
        <v>#REF!</v>
      </c>
    </row>
    <row r="125" spans="1:2" x14ac:dyDescent="0.2">
      <c r="A125" s="160" t="s">
        <v>229</v>
      </c>
      <c r="B125" s="163" t="e">
        <f>'Sch 1.1 Cons Stmt of Operations'!#REF!</f>
        <v>#REF!</v>
      </c>
    </row>
    <row r="126" spans="1:2" x14ac:dyDescent="0.2">
      <c r="A126" s="160" t="s">
        <v>230</v>
      </c>
      <c r="B126" s="163" t="e">
        <f>'Sch 1.1 Cons Stmt of Operations'!#REF!</f>
        <v>#REF!</v>
      </c>
    </row>
    <row r="127" spans="1:2" x14ac:dyDescent="0.2">
      <c r="A127" s="160" t="s">
        <v>231</v>
      </c>
      <c r="B127" s="163" t="e">
        <f>'Sch 1.1 Cons Stmt of Operations'!#REF!</f>
        <v>#REF!</v>
      </c>
    </row>
    <row r="128" spans="1:2" x14ac:dyDescent="0.2">
      <c r="A128" s="160" t="s">
        <v>232</v>
      </c>
      <c r="B128" s="163" t="e">
        <f>'Sch 1.1 Cons Stmt of Operations'!#REF!</f>
        <v>#REF!</v>
      </c>
    </row>
    <row r="129" spans="1:2" x14ac:dyDescent="0.2">
      <c r="A129" s="160" t="s">
        <v>233</v>
      </c>
      <c r="B129" s="163" t="e">
        <f>'Sch 1.1 Cons Stmt of Operations'!#REF!</f>
        <v>#REF!</v>
      </c>
    </row>
    <row r="130" spans="1:2" x14ac:dyDescent="0.2">
      <c r="A130" s="160" t="s">
        <v>234</v>
      </c>
      <c r="B130" s="163" t="e">
        <f>'Sch 1.1 Cons Stmt of Operations'!#REF!</f>
        <v>#REF!</v>
      </c>
    </row>
    <row r="131" spans="1:2" x14ac:dyDescent="0.2">
      <c r="A131" s="160" t="s">
        <v>235</v>
      </c>
      <c r="B131" s="163" t="e">
        <f>'Sch 1.1 Cons Stmt of Operations'!#REF!</f>
        <v>#REF!</v>
      </c>
    </row>
    <row r="132" spans="1:2" x14ac:dyDescent="0.2">
      <c r="A132" s="160" t="s">
        <v>236</v>
      </c>
      <c r="B132" s="163" t="e">
        <f>#REF!</f>
        <v>#REF!</v>
      </c>
    </row>
    <row r="133" spans="1:2" x14ac:dyDescent="0.2">
      <c r="A133" s="160" t="s">
        <v>237</v>
      </c>
      <c r="B133" s="163" t="e">
        <f>#REF!</f>
        <v>#REF!</v>
      </c>
    </row>
    <row r="134" spans="1:2" x14ac:dyDescent="0.2">
      <c r="A134" s="160" t="s">
        <v>238</v>
      </c>
      <c r="B134" s="163" t="e">
        <f>#REF!</f>
        <v>#REF!</v>
      </c>
    </row>
    <row r="135" spans="1:2" x14ac:dyDescent="0.2">
      <c r="A135" s="160" t="s">
        <v>239</v>
      </c>
      <c r="B135" s="163" t="e">
        <f>#REF!</f>
        <v>#REF!</v>
      </c>
    </row>
    <row r="136" spans="1:2" x14ac:dyDescent="0.2">
      <c r="A136" s="160" t="s">
        <v>240</v>
      </c>
      <c r="B136" s="163" t="e">
        <f>#REF!</f>
        <v>#REF!</v>
      </c>
    </row>
    <row r="137" spans="1:2" x14ac:dyDescent="0.2">
      <c r="A137" s="160" t="s">
        <v>241</v>
      </c>
      <c r="B137" s="163" t="e">
        <f>#REF!</f>
        <v>#REF!</v>
      </c>
    </row>
    <row r="138" spans="1:2" x14ac:dyDescent="0.2">
      <c r="A138" s="160" t="s">
        <v>242</v>
      </c>
      <c r="B138" s="163" t="e">
        <f>#REF!</f>
        <v>#REF!</v>
      </c>
    </row>
    <row r="139" spans="1:2" x14ac:dyDescent="0.2">
      <c r="A139" s="160" t="s">
        <v>243</v>
      </c>
      <c r="B139" s="163" t="e">
        <f>#REF!</f>
        <v>#REF!</v>
      </c>
    </row>
    <row r="140" spans="1:2" x14ac:dyDescent="0.2">
      <c r="A140" s="160" t="s">
        <v>244</v>
      </c>
      <c r="B140" s="163" t="e">
        <f>#REF!</f>
        <v>#REF!</v>
      </c>
    </row>
    <row r="141" spans="1:2" x14ac:dyDescent="0.2">
      <c r="A141" s="160" t="s">
        <v>245</v>
      </c>
      <c r="B141" s="163" t="e">
        <f>#REF!</f>
        <v>#REF!</v>
      </c>
    </row>
    <row r="142" spans="1:2" x14ac:dyDescent="0.2">
      <c r="A142" s="160" t="s">
        <v>246</v>
      </c>
      <c r="B142" s="163" t="e">
        <f>#REF!</f>
        <v>#REF!</v>
      </c>
    </row>
    <row r="143" spans="1:2" x14ac:dyDescent="0.2">
      <c r="A143" s="160" t="s">
        <v>247</v>
      </c>
      <c r="B143" s="163" t="e">
        <f>#REF!</f>
        <v>#REF!</v>
      </c>
    </row>
    <row r="144" spans="1:2" x14ac:dyDescent="0.2">
      <c r="A144" s="160" t="s">
        <v>248</v>
      </c>
      <c r="B144" s="163" t="e">
        <f>#REF!</f>
        <v>#REF!</v>
      </c>
    </row>
    <row r="145" spans="1:2" x14ac:dyDescent="0.2">
      <c r="A145" s="160" t="s">
        <v>249</v>
      </c>
      <c r="B145" s="163" t="e">
        <f>#REF!</f>
        <v>#REF!</v>
      </c>
    </row>
    <row r="146" spans="1:2" x14ac:dyDescent="0.2">
      <c r="A146" s="160" t="s">
        <v>250</v>
      </c>
      <c r="B146" s="163" t="e">
        <f>#REF!</f>
        <v>#REF!</v>
      </c>
    </row>
    <row r="147" spans="1:2" x14ac:dyDescent="0.2">
      <c r="A147" s="160" t="s">
        <v>251</v>
      </c>
      <c r="B147" s="163" t="e">
        <f>#REF!</f>
        <v>#REF!</v>
      </c>
    </row>
    <row r="148" spans="1:2" x14ac:dyDescent="0.2">
      <c r="A148" s="160" t="s">
        <v>252</v>
      </c>
      <c r="B148" s="163" t="e">
        <f>#REF!</f>
        <v>#REF!</v>
      </c>
    </row>
    <row r="149" spans="1:2" x14ac:dyDescent="0.2">
      <c r="A149" s="160" t="s">
        <v>253</v>
      </c>
      <c r="B149" s="163" t="e">
        <f>#REF!</f>
        <v>#REF!</v>
      </c>
    </row>
    <row r="150" spans="1:2" x14ac:dyDescent="0.2">
      <c r="A150" s="160" t="s">
        <v>254</v>
      </c>
      <c r="B150" s="163" t="e">
        <f>#REF!</f>
        <v>#REF!</v>
      </c>
    </row>
    <row r="151" spans="1:2" x14ac:dyDescent="0.2">
      <c r="A151" s="160" t="s">
        <v>255</v>
      </c>
      <c r="B151" s="163" t="e">
        <f>#REF!</f>
        <v>#REF!</v>
      </c>
    </row>
    <row r="152" spans="1:2" x14ac:dyDescent="0.2">
      <c r="A152" s="160" t="s">
        <v>256</v>
      </c>
      <c r="B152" s="163" t="e">
        <f>#REF!</f>
        <v>#REF!</v>
      </c>
    </row>
    <row r="153" spans="1:2" x14ac:dyDescent="0.2">
      <c r="A153" s="160" t="s">
        <v>257</v>
      </c>
      <c r="B153" s="163" t="e">
        <f>#REF!</f>
        <v>#REF!</v>
      </c>
    </row>
    <row r="154" spans="1:2" x14ac:dyDescent="0.2">
      <c r="A154" s="160" t="s">
        <v>258</v>
      </c>
      <c r="B154" s="163" t="e">
        <f>#REF!</f>
        <v>#REF!</v>
      </c>
    </row>
    <row r="155" spans="1:2" x14ac:dyDescent="0.2">
      <c r="A155" s="160" t="s">
        <v>259</v>
      </c>
      <c r="B155" s="163" t="e">
        <f>#REF!</f>
        <v>#REF!</v>
      </c>
    </row>
    <row r="156" spans="1:2" x14ac:dyDescent="0.2">
      <c r="A156" s="160" t="s">
        <v>260</v>
      </c>
      <c r="B156" s="163" t="e">
        <f>#REF!</f>
        <v>#REF!</v>
      </c>
    </row>
    <row r="157" spans="1:2" x14ac:dyDescent="0.2">
      <c r="A157" s="160" t="s">
        <v>261</v>
      </c>
      <c r="B157" s="163" t="e">
        <f>#REF!</f>
        <v>#REF!</v>
      </c>
    </row>
    <row r="158" spans="1:2" x14ac:dyDescent="0.2">
      <c r="A158" s="160" t="s">
        <v>262</v>
      </c>
      <c r="B158" s="163" t="e">
        <f>#REF!</f>
        <v>#REF!</v>
      </c>
    </row>
    <row r="159" spans="1:2" x14ac:dyDescent="0.2">
      <c r="A159" s="160" t="s">
        <v>263</v>
      </c>
      <c r="B159" s="163" t="e">
        <f>#REF!</f>
        <v>#REF!</v>
      </c>
    </row>
    <row r="160" spans="1:2" x14ac:dyDescent="0.2">
      <c r="A160" s="160" t="s">
        <v>264</v>
      </c>
      <c r="B160" s="163" t="e">
        <f>#REF!</f>
        <v>#REF!</v>
      </c>
    </row>
    <row r="161" spans="1:2" x14ac:dyDescent="0.2">
      <c r="A161" s="160" t="s">
        <v>265</v>
      </c>
      <c r="B161" s="163" t="e">
        <f>#REF!</f>
        <v>#REF!</v>
      </c>
    </row>
    <row r="162" spans="1:2" x14ac:dyDescent="0.2">
      <c r="A162" s="160" t="s">
        <v>266</v>
      </c>
      <c r="B162" s="163" t="e">
        <f>#REF!</f>
        <v>#REF!</v>
      </c>
    </row>
    <row r="163" spans="1:2" x14ac:dyDescent="0.2">
      <c r="A163" s="160" t="s">
        <v>267</v>
      </c>
      <c r="B163" s="163" t="e">
        <f>#REF!</f>
        <v>#REF!</v>
      </c>
    </row>
    <row r="164" spans="1:2" x14ac:dyDescent="0.2">
      <c r="A164" s="160" t="s">
        <v>268</v>
      </c>
      <c r="B164" s="163" t="e">
        <f>#REF!</f>
        <v>#REF!</v>
      </c>
    </row>
    <row r="165" spans="1:2" x14ac:dyDescent="0.2">
      <c r="A165" s="160" t="s">
        <v>269</v>
      </c>
      <c r="B165" s="163" t="e">
        <f>#REF!</f>
        <v>#REF!</v>
      </c>
    </row>
    <row r="166" spans="1:2" x14ac:dyDescent="0.2">
      <c r="A166" s="160" t="s">
        <v>270</v>
      </c>
      <c r="B166" s="163" t="e">
        <f>#REF!</f>
        <v>#REF!</v>
      </c>
    </row>
    <row r="167" spans="1:2" x14ac:dyDescent="0.2">
      <c r="A167" s="160" t="s">
        <v>271</v>
      </c>
      <c r="B167" s="163" t="e">
        <f>#REF!</f>
        <v>#REF!</v>
      </c>
    </row>
    <row r="168" spans="1:2" x14ac:dyDescent="0.2">
      <c r="A168" s="160" t="s">
        <v>272</v>
      </c>
      <c r="B168" s="163" t="e">
        <f>#REF!</f>
        <v>#REF!</v>
      </c>
    </row>
    <row r="169" spans="1:2" x14ac:dyDescent="0.2">
      <c r="A169" s="160" t="s">
        <v>273</v>
      </c>
      <c r="B169" s="163" t="e">
        <f>#REF!</f>
        <v>#REF!</v>
      </c>
    </row>
    <row r="170" spans="1:2" x14ac:dyDescent="0.2">
      <c r="A170" s="160" t="s">
        <v>274</v>
      </c>
      <c r="B170" s="163" t="e">
        <f>#REF!</f>
        <v>#REF!</v>
      </c>
    </row>
    <row r="171" spans="1:2" x14ac:dyDescent="0.2">
      <c r="A171" s="160" t="s">
        <v>275</v>
      </c>
      <c r="B171" s="163" t="e">
        <f>#REF!</f>
        <v>#REF!</v>
      </c>
    </row>
    <row r="172" spans="1:2" x14ac:dyDescent="0.2">
      <c r="A172" s="160" t="s">
        <v>276</v>
      </c>
      <c r="B172" s="163" t="e">
        <f>#REF!</f>
        <v>#REF!</v>
      </c>
    </row>
    <row r="173" spans="1:2" x14ac:dyDescent="0.2">
      <c r="A173" s="160" t="s">
        <v>277</v>
      </c>
      <c r="B173" s="163" t="e">
        <f>#REF!</f>
        <v>#REF!</v>
      </c>
    </row>
    <row r="174" spans="1:2" x14ac:dyDescent="0.2">
      <c r="A174" s="160" t="s">
        <v>278</v>
      </c>
      <c r="B174" s="163" t="e">
        <f>#REF!</f>
        <v>#REF!</v>
      </c>
    </row>
    <row r="175" spans="1:2" x14ac:dyDescent="0.2">
      <c r="A175" s="160" t="s">
        <v>279</v>
      </c>
      <c r="B175" s="163" t="e">
        <f>#REF!</f>
        <v>#REF!</v>
      </c>
    </row>
    <row r="176" spans="1:2" x14ac:dyDescent="0.2">
      <c r="A176" s="160" t="s">
        <v>280</v>
      </c>
      <c r="B176" s="163" t="e">
        <f>#REF!</f>
        <v>#REF!</v>
      </c>
    </row>
    <row r="177" spans="1:2" x14ac:dyDescent="0.2">
      <c r="A177" s="160" t="s">
        <v>281</v>
      </c>
      <c r="B177" s="163" t="e">
        <f>#REF!</f>
        <v>#REF!</v>
      </c>
    </row>
    <row r="178" spans="1:2" x14ac:dyDescent="0.2">
      <c r="A178" s="160" t="s">
        <v>282</v>
      </c>
      <c r="B178" s="163" t="e">
        <f>#REF!</f>
        <v>#REF!</v>
      </c>
    </row>
    <row r="179" spans="1:2" x14ac:dyDescent="0.2">
      <c r="A179" s="160" t="s">
        <v>283</v>
      </c>
      <c r="B179" s="163" t="e">
        <f>#REF!</f>
        <v>#REF!</v>
      </c>
    </row>
    <row r="180" spans="1:2" x14ac:dyDescent="0.2">
      <c r="A180" s="160" t="s">
        <v>284</v>
      </c>
      <c r="B180" s="163" t="e">
        <f>#REF!</f>
        <v>#REF!</v>
      </c>
    </row>
    <row r="181" spans="1:2" x14ac:dyDescent="0.2">
      <c r="A181" s="160" t="s">
        <v>285</v>
      </c>
      <c r="B181" s="163" t="e">
        <f>#REF!</f>
        <v>#REF!</v>
      </c>
    </row>
    <row r="182" spans="1:2" x14ac:dyDescent="0.2">
      <c r="A182" s="160" t="s">
        <v>286</v>
      </c>
      <c r="B182" s="163" t="e">
        <f>#REF!</f>
        <v>#REF!</v>
      </c>
    </row>
    <row r="183" spans="1:2" x14ac:dyDescent="0.2">
      <c r="A183" s="160" t="s">
        <v>287</v>
      </c>
      <c r="B183" s="163" t="e">
        <f>#REF!</f>
        <v>#REF!</v>
      </c>
    </row>
    <row r="184" spans="1:2" x14ac:dyDescent="0.2">
      <c r="A184" s="160" t="s">
        <v>288</v>
      </c>
      <c r="B184" s="163" t="e">
        <f>#REF!</f>
        <v>#REF!</v>
      </c>
    </row>
    <row r="185" spans="1:2" x14ac:dyDescent="0.2">
      <c r="A185" s="160" t="s">
        <v>289</v>
      </c>
      <c r="B185" s="163" t="e">
        <f>#REF!</f>
        <v>#REF!</v>
      </c>
    </row>
    <row r="186" spans="1:2" x14ac:dyDescent="0.2">
      <c r="A186" s="160" t="s">
        <v>290</v>
      </c>
      <c r="B186" s="163" t="e">
        <f>#REF!</f>
        <v>#REF!</v>
      </c>
    </row>
    <row r="187" spans="1:2" x14ac:dyDescent="0.2">
      <c r="A187" s="160" t="s">
        <v>291</v>
      </c>
      <c r="B187" s="163" t="e">
        <f>#REF!</f>
        <v>#REF!</v>
      </c>
    </row>
    <row r="188" spans="1:2" x14ac:dyDescent="0.2">
      <c r="A188" s="160" t="s">
        <v>292</v>
      </c>
      <c r="B188" s="163" t="e">
        <f>#REF!</f>
        <v>#REF!</v>
      </c>
    </row>
    <row r="189" spans="1:2" x14ac:dyDescent="0.2">
      <c r="A189" s="160" t="s">
        <v>293</v>
      </c>
      <c r="B189" s="163" t="e">
        <f>#REF!</f>
        <v>#REF!</v>
      </c>
    </row>
    <row r="190" spans="1:2" x14ac:dyDescent="0.2">
      <c r="A190" s="160" t="s">
        <v>294</v>
      </c>
      <c r="B190" s="163" t="e">
        <f>#REF!</f>
        <v>#REF!</v>
      </c>
    </row>
    <row r="191" spans="1:2" x14ac:dyDescent="0.2">
      <c r="A191" s="160" t="s">
        <v>295</v>
      </c>
      <c r="B191" s="163" t="e">
        <f>#REF!</f>
        <v>#REF!</v>
      </c>
    </row>
    <row r="192" spans="1:2" x14ac:dyDescent="0.2">
      <c r="A192" s="160" t="s">
        <v>296</v>
      </c>
      <c r="B192" s="163" t="e">
        <f>#REF!</f>
        <v>#REF!</v>
      </c>
    </row>
    <row r="193" spans="1:2" x14ac:dyDescent="0.2">
      <c r="A193" s="160" t="s">
        <v>297</v>
      </c>
      <c r="B193" s="163" t="e">
        <f>#REF!</f>
        <v>#REF!</v>
      </c>
    </row>
    <row r="194" spans="1:2" x14ac:dyDescent="0.2">
      <c r="A194" s="160" t="s">
        <v>298</v>
      </c>
      <c r="B194" s="163" t="e">
        <f>#REF!</f>
        <v>#REF!</v>
      </c>
    </row>
    <row r="195" spans="1:2" x14ac:dyDescent="0.2">
      <c r="A195" s="160" t="s">
        <v>299</v>
      </c>
      <c r="B195" s="163" t="e">
        <f>#REF!</f>
        <v>#REF!</v>
      </c>
    </row>
    <row r="196" spans="1:2" x14ac:dyDescent="0.2">
      <c r="A196" s="160" t="s">
        <v>300</v>
      </c>
      <c r="B196" s="163" t="e">
        <f>#REF!</f>
        <v>#REF!</v>
      </c>
    </row>
    <row r="197" spans="1:2" x14ac:dyDescent="0.2">
      <c r="A197" s="160" t="s">
        <v>301</v>
      </c>
      <c r="B197" s="163" t="e">
        <f>#REF!</f>
        <v>#REF!</v>
      </c>
    </row>
    <row r="198" spans="1:2" x14ac:dyDescent="0.2">
      <c r="A198" s="160" t="s">
        <v>302</v>
      </c>
      <c r="B198" s="163" t="e">
        <f>#REF!</f>
        <v>#REF!</v>
      </c>
    </row>
    <row r="199" spans="1:2" x14ac:dyDescent="0.2">
      <c r="A199" s="160" t="s">
        <v>303</v>
      </c>
      <c r="B199" s="163" t="e">
        <f>#REF!</f>
        <v>#REF!</v>
      </c>
    </row>
    <row r="200" spans="1:2" x14ac:dyDescent="0.2">
      <c r="A200" s="160" t="s">
        <v>304</v>
      </c>
      <c r="B200" s="163" t="e">
        <f>#REF!</f>
        <v>#REF!</v>
      </c>
    </row>
    <row r="201" spans="1:2" x14ac:dyDescent="0.2">
      <c r="A201" s="160" t="s">
        <v>305</v>
      </c>
      <c r="B201" s="163" t="e">
        <f>#REF!</f>
        <v>#REF!</v>
      </c>
    </row>
    <row r="202" spans="1:2" x14ac:dyDescent="0.2">
      <c r="A202" s="160" t="s">
        <v>306</v>
      </c>
      <c r="B202" s="163" t="e">
        <f>#REF!</f>
        <v>#REF!</v>
      </c>
    </row>
    <row r="203" spans="1:2" x14ac:dyDescent="0.2">
      <c r="A203" s="160" t="s">
        <v>307</v>
      </c>
      <c r="B203" s="163" t="e">
        <f>#REF!</f>
        <v>#REF!</v>
      </c>
    </row>
    <row r="204" spans="1:2" x14ac:dyDescent="0.2">
      <c r="A204" s="160" t="s">
        <v>308</v>
      </c>
      <c r="B204" s="163" t="e">
        <f>#REF!</f>
        <v>#REF!</v>
      </c>
    </row>
    <row r="205" spans="1:2" x14ac:dyDescent="0.2">
      <c r="A205" s="160" t="s">
        <v>309</v>
      </c>
      <c r="B205" s="163" t="e">
        <f>#REF!</f>
        <v>#REF!</v>
      </c>
    </row>
    <row r="206" spans="1:2" x14ac:dyDescent="0.2">
      <c r="A206" s="160" t="s">
        <v>310</v>
      </c>
      <c r="B206" s="163" t="e">
        <f>#REF!</f>
        <v>#REF!</v>
      </c>
    </row>
    <row r="207" spans="1:2" x14ac:dyDescent="0.2">
      <c r="A207" s="160" t="s">
        <v>311</v>
      </c>
      <c r="B207" s="163" t="e">
        <f>#REF!</f>
        <v>#REF!</v>
      </c>
    </row>
    <row r="208" spans="1:2" x14ac:dyDescent="0.2">
      <c r="A208" s="160" t="s">
        <v>312</v>
      </c>
      <c r="B208" s="163" t="e">
        <f>#REF!</f>
        <v>#REF!</v>
      </c>
    </row>
    <row r="209" spans="1:2" x14ac:dyDescent="0.2">
      <c r="A209" s="160" t="s">
        <v>313</v>
      </c>
      <c r="B209" s="163" t="e">
        <f>#REF!</f>
        <v>#REF!</v>
      </c>
    </row>
    <row r="210" spans="1:2" x14ac:dyDescent="0.2">
      <c r="A210" s="160" t="s">
        <v>314</v>
      </c>
      <c r="B210" s="163" t="e">
        <f>#REF!</f>
        <v>#REF!</v>
      </c>
    </row>
    <row r="211" spans="1:2" x14ac:dyDescent="0.2">
      <c r="A211" s="160" t="s">
        <v>315</v>
      </c>
      <c r="B211" s="163" t="e">
        <f>#REF!</f>
        <v>#REF!</v>
      </c>
    </row>
    <row r="212" spans="1:2" x14ac:dyDescent="0.2">
      <c r="A212" s="160" t="s">
        <v>316</v>
      </c>
      <c r="B212" s="163" t="e">
        <f>#REF!</f>
        <v>#REF!</v>
      </c>
    </row>
    <row r="213" spans="1:2" x14ac:dyDescent="0.2">
      <c r="A213" s="160" t="s">
        <v>317</v>
      </c>
      <c r="B213" s="163" t="e">
        <f>#REF!</f>
        <v>#REF!</v>
      </c>
    </row>
    <row r="214" spans="1:2" x14ac:dyDescent="0.2">
      <c r="A214" s="160" t="s">
        <v>318</v>
      </c>
      <c r="B214" s="163" t="e">
        <f>#REF!</f>
        <v>#REF!</v>
      </c>
    </row>
    <row r="215" spans="1:2" x14ac:dyDescent="0.2">
      <c r="A215" s="160" t="s">
        <v>319</v>
      </c>
      <c r="B215" s="163" t="e">
        <f>#REF!</f>
        <v>#REF!</v>
      </c>
    </row>
    <row r="216" spans="1:2" x14ac:dyDescent="0.2">
      <c r="A216" s="160" t="s">
        <v>320</v>
      </c>
      <c r="B216" s="163" t="e">
        <f>#REF!</f>
        <v>#REF!</v>
      </c>
    </row>
    <row r="217" spans="1:2" x14ac:dyDescent="0.2">
      <c r="A217" s="160" t="s">
        <v>321</v>
      </c>
      <c r="B217" s="163" t="e">
        <f>#REF!</f>
        <v>#REF!</v>
      </c>
    </row>
    <row r="218" spans="1:2" x14ac:dyDescent="0.2">
      <c r="A218" s="160" t="s">
        <v>322</v>
      </c>
      <c r="B218" s="163" t="e">
        <f>#REF!</f>
        <v>#REF!</v>
      </c>
    </row>
    <row r="219" spans="1:2" x14ac:dyDescent="0.2">
      <c r="A219" s="160" t="s">
        <v>323</v>
      </c>
      <c r="B219" s="163" t="e">
        <f>#REF!</f>
        <v>#REF!</v>
      </c>
    </row>
    <row r="220" spans="1:2" x14ac:dyDescent="0.2">
      <c r="A220" s="160" t="s">
        <v>324</v>
      </c>
      <c r="B220" s="163" t="e">
        <f>#REF!</f>
        <v>#REF!</v>
      </c>
    </row>
    <row r="221" spans="1:2" x14ac:dyDescent="0.2">
      <c r="A221" s="160" t="s">
        <v>325</v>
      </c>
      <c r="B221" s="163" t="e">
        <f>#REF!</f>
        <v>#REF!</v>
      </c>
    </row>
    <row r="222" spans="1:2" x14ac:dyDescent="0.2">
      <c r="A222" s="160" t="s">
        <v>326</v>
      </c>
      <c r="B222" s="163" t="e">
        <f>#REF!</f>
        <v>#REF!</v>
      </c>
    </row>
    <row r="223" spans="1:2" x14ac:dyDescent="0.2">
      <c r="A223" s="160" t="s">
        <v>327</v>
      </c>
      <c r="B223" s="163" t="e">
        <f>#REF!</f>
        <v>#REF!</v>
      </c>
    </row>
    <row r="224" spans="1:2" x14ac:dyDescent="0.2">
      <c r="A224" s="160" t="s">
        <v>328</v>
      </c>
      <c r="B224" s="163" t="e">
        <f>#REF!</f>
        <v>#REF!</v>
      </c>
    </row>
    <row r="225" spans="1:2" x14ac:dyDescent="0.2">
      <c r="A225" s="160" t="s">
        <v>329</v>
      </c>
      <c r="B225" s="163" t="e">
        <f>#REF!</f>
        <v>#REF!</v>
      </c>
    </row>
    <row r="226" spans="1:2" x14ac:dyDescent="0.2">
      <c r="A226" s="160" t="s">
        <v>1186</v>
      </c>
      <c r="B226" s="163" t="e">
        <f>#REF!</f>
        <v>#REF!</v>
      </c>
    </row>
    <row r="227" spans="1:2" x14ac:dyDescent="0.2">
      <c r="A227" s="160" t="s">
        <v>1187</v>
      </c>
      <c r="B227" s="163" t="e">
        <f>#REF!</f>
        <v>#REF!</v>
      </c>
    </row>
    <row r="228" spans="1:2" x14ac:dyDescent="0.2">
      <c r="A228" s="160" t="s">
        <v>1188</v>
      </c>
      <c r="B228" s="163" t="e">
        <f>#REF!</f>
        <v>#REF!</v>
      </c>
    </row>
    <row r="229" spans="1:2" x14ac:dyDescent="0.2">
      <c r="A229" s="160" t="s">
        <v>1189</v>
      </c>
      <c r="B229" s="163" t="e">
        <f>#REF!</f>
        <v>#REF!</v>
      </c>
    </row>
    <row r="230" spans="1:2" x14ac:dyDescent="0.2">
      <c r="A230" s="160" t="s">
        <v>1190</v>
      </c>
      <c r="B230" s="163" t="e">
        <f>#REF!</f>
        <v>#REF!</v>
      </c>
    </row>
    <row r="231" spans="1:2" x14ac:dyDescent="0.2">
      <c r="A231" s="160" t="s">
        <v>1191</v>
      </c>
      <c r="B231" s="163" t="e">
        <f>#REF!</f>
        <v>#REF!</v>
      </c>
    </row>
    <row r="232" spans="1:2" x14ac:dyDescent="0.2">
      <c r="A232" s="160" t="s">
        <v>1192</v>
      </c>
      <c r="B232" s="163" t="e">
        <f>#REF!</f>
        <v>#REF!</v>
      </c>
    </row>
    <row r="233" spans="1:2" x14ac:dyDescent="0.2">
      <c r="A233" s="160" t="s">
        <v>1193</v>
      </c>
      <c r="B233" s="163" t="e">
        <f>#REF!</f>
        <v>#REF!</v>
      </c>
    </row>
    <row r="234" spans="1:2" x14ac:dyDescent="0.2">
      <c r="A234" s="160" t="s">
        <v>1194</v>
      </c>
      <c r="B234" s="163" t="e">
        <f>#REF!</f>
        <v>#REF!</v>
      </c>
    </row>
    <row r="235" spans="1:2" x14ac:dyDescent="0.2">
      <c r="A235" s="160" t="s">
        <v>1195</v>
      </c>
      <c r="B235" s="163" t="e">
        <f>#REF!</f>
        <v>#REF!</v>
      </c>
    </row>
    <row r="236" spans="1:2" x14ac:dyDescent="0.2">
      <c r="A236" s="160" t="s">
        <v>1196</v>
      </c>
      <c r="B236" s="163" t="e">
        <f>#REF!</f>
        <v>#REF!</v>
      </c>
    </row>
    <row r="237" spans="1:2" x14ac:dyDescent="0.2">
      <c r="A237" s="160" t="s">
        <v>1197</v>
      </c>
      <c r="B237" s="163" t="e">
        <f>#REF!</f>
        <v>#REF!</v>
      </c>
    </row>
    <row r="238" spans="1:2" x14ac:dyDescent="0.2">
      <c r="A238" s="160" t="s">
        <v>1198</v>
      </c>
      <c r="B238" s="163" t="e">
        <f>#REF!</f>
        <v>#REF!</v>
      </c>
    </row>
    <row r="239" spans="1:2" x14ac:dyDescent="0.2">
      <c r="A239" s="160" t="s">
        <v>1199</v>
      </c>
      <c r="B239" s="163" t="e">
        <f>#REF!</f>
        <v>#REF!</v>
      </c>
    </row>
    <row r="240" spans="1:2" x14ac:dyDescent="0.2">
      <c r="A240" s="160" t="s">
        <v>1200</v>
      </c>
      <c r="B240" s="163" t="e">
        <f>#REF!</f>
        <v>#REF!</v>
      </c>
    </row>
    <row r="241" spans="1:2" x14ac:dyDescent="0.2">
      <c r="A241" s="160" t="s">
        <v>1201</v>
      </c>
      <c r="B241" s="163" t="e">
        <f>#REF!</f>
        <v>#REF!</v>
      </c>
    </row>
    <row r="242" spans="1:2" x14ac:dyDescent="0.2">
      <c r="A242" s="160" t="s">
        <v>1202</v>
      </c>
      <c r="B242" s="163" t="e">
        <f>#REF!</f>
        <v>#REF!</v>
      </c>
    </row>
    <row r="243" spans="1:2" x14ac:dyDescent="0.2">
      <c r="A243" s="160" t="s">
        <v>1203</v>
      </c>
      <c r="B243" s="163" t="e">
        <f>#REF!</f>
        <v>#REF!</v>
      </c>
    </row>
    <row r="244" spans="1:2" x14ac:dyDescent="0.2">
      <c r="A244" s="160" t="s">
        <v>1204</v>
      </c>
      <c r="B244" s="163" t="e">
        <f>#REF!</f>
        <v>#REF!</v>
      </c>
    </row>
    <row r="245" spans="1:2" x14ac:dyDescent="0.2">
      <c r="A245" s="160" t="s">
        <v>1205</v>
      </c>
      <c r="B245" s="163" t="e">
        <f>#REF!</f>
        <v>#REF!</v>
      </c>
    </row>
    <row r="246" spans="1:2" x14ac:dyDescent="0.2">
      <c r="A246" s="160" t="s">
        <v>1206</v>
      </c>
      <c r="B246" s="163" t="e">
        <f>#REF!</f>
        <v>#REF!</v>
      </c>
    </row>
    <row r="247" spans="1:2" x14ac:dyDescent="0.2">
      <c r="A247" s="160" t="s">
        <v>1207</v>
      </c>
      <c r="B247" s="163" t="e">
        <f>#REF!</f>
        <v>#REF!</v>
      </c>
    </row>
    <row r="248" spans="1:2" x14ac:dyDescent="0.2">
      <c r="A248" s="160" t="s">
        <v>1208</v>
      </c>
      <c r="B248" s="163" t="e">
        <f>#REF!</f>
        <v>#REF!</v>
      </c>
    </row>
    <row r="249" spans="1:2" x14ac:dyDescent="0.2">
      <c r="A249" s="160" t="s">
        <v>1209</v>
      </c>
      <c r="B249" s="163" t="e">
        <f>#REF!</f>
        <v>#REF!</v>
      </c>
    </row>
    <row r="250" spans="1:2" x14ac:dyDescent="0.2">
      <c r="A250" s="160" t="s">
        <v>1210</v>
      </c>
      <c r="B250" s="163" t="e">
        <f>#REF!</f>
        <v>#REF!</v>
      </c>
    </row>
    <row r="251" spans="1:2" x14ac:dyDescent="0.2">
      <c r="A251" s="160" t="s">
        <v>1211</v>
      </c>
      <c r="B251" s="163" t="e">
        <f>#REF!</f>
        <v>#REF!</v>
      </c>
    </row>
    <row r="252" spans="1:2" x14ac:dyDescent="0.2">
      <c r="A252" s="160" t="s">
        <v>1212</v>
      </c>
      <c r="B252" s="163" t="e">
        <f>#REF!</f>
        <v>#REF!</v>
      </c>
    </row>
    <row r="253" spans="1:2" x14ac:dyDescent="0.2">
      <c r="A253" s="160" t="s">
        <v>1213</v>
      </c>
      <c r="B253" s="164" t="e">
        <f>#REF!</f>
        <v>#REF!</v>
      </c>
    </row>
    <row r="254" spans="1:2" x14ac:dyDescent="0.2">
      <c r="A254" s="160" t="s">
        <v>1214</v>
      </c>
      <c r="B254" s="164" t="e">
        <f>#REF!</f>
        <v>#REF!</v>
      </c>
    </row>
    <row r="255" spans="1:2" x14ac:dyDescent="0.2">
      <c r="A255" s="160" t="s">
        <v>1215</v>
      </c>
      <c r="B255" s="164" t="e">
        <f>#REF!</f>
        <v>#REF!</v>
      </c>
    </row>
    <row r="256" spans="1:2" x14ac:dyDescent="0.2">
      <c r="A256" s="160" t="s">
        <v>1216</v>
      </c>
      <c r="B256" s="164" t="e">
        <f>#REF!</f>
        <v>#REF!</v>
      </c>
    </row>
    <row r="257" spans="1:2" x14ac:dyDescent="0.2">
      <c r="A257" s="160" t="s">
        <v>1217</v>
      </c>
      <c r="B257" s="164" t="e">
        <f>#REF!</f>
        <v>#REF!</v>
      </c>
    </row>
    <row r="258" spans="1:2" x14ac:dyDescent="0.2">
      <c r="A258" s="160" t="s">
        <v>1218</v>
      </c>
      <c r="B258" s="164" t="e">
        <f>#REF!</f>
        <v>#REF!</v>
      </c>
    </row>
    <row r="259" spans="1:2" x14ac:dyDescent="0.2">
      <c r="A259" s="160" t="s">
        <v>1219</v>
      </c>
      <c r="B259" s="164" t="e">
        <f>#REF!</f>
        <v>#REF!</v>
      </c>
    </row>
    <row r="260" spans="1:2" x14ac:dyDescent="0.2">
      <c r="A260" s="160" t="s">
        <v>1220</v>
      </c>
      <c r="B260" s="164" t="e">
        <f>#REF!</f>
        <v>#REF!</v>
      </c>
    </row>
    <row r="261" spans="1:2" x14ac:dyDescent="0.2">
      <c r="A261" s="160" t="s">
        <v>1221</v>
      </c>
      <c r="B261" s="164" t="e">
        <f>#REF!</f>
        <v>#REF!</v>
      </c>
    </row>
    <row r="262" spans="1:2" x14ac:dyDescent="0.2">
      <c r="A262" s="160" t="s">
        <v>1222</v>
      </c>
      <c r="B262" s="164" t="e">
        <f>#REF!</f>
        <v>#REF!</v>
      </c>
    </row>
    <row r="263" spans="1:2" x14ac:dyDescent="0.2">
      <c r="A263" s="160" t="s">
        <v>1223</v>
      </c>
      <c r="B263" s="164" t="e">
        <f>#REF!</f>
        <v>#REF!</v>
      </c>
    </row>
    <row r="264" spans="1:2" x14ac:dyDescent="0.2">
      <c r="A264" s="160" t="s">
        <v>1224</v>
      </c>
      <c r="B264" s="164" t="e">
        <f>#REF!</f>
        <v>#REF!</v>
      </c>
    </row>
    <row r="265" spans="1:2" x14ac:dyDescent="0.2">
      <c r="A265" s="160" t="s">
        <v>1225</v>
      </c>
      <c r="B265" s="164" t="e">
        <f>#REF!</f>
        <v>#REF!</v>
      </c>
    </row>
    <row r="266" spans="1:2" x14ac:dyDescent="0.2">
      <c r="A266" s="160" t="s">
        <v>1226</v>
      </c>
      <c r="B266" s="164" t="e">
        <f>#REF!</f>
        <v>#REF!</v>
      </c>
    </row>
    <row r="267" spans="1:2" x14ac:dyDescent="0.2">
      <c r="A267" s="160" t="s">
        <v>1227</v>
      </c>
      <c r="B267" s="164" t="e">
        <f>#REF!</f>
        <v>#REF!</v>
      </c>
    </row>
    <row r="268" spans="1:2" x14ac:dyDescent="0.2">
      <c r="A268" s="160" t="s">
        <v>1228</v>
      </c>
      <c r="B268" s="164" t="e">
        <f>#REF!</f>
        <v>#REF!</v>
      </c>
    </row>
    <row r="269" spans="1:2" x14ac:dyDescent="0.2">
      <c r="A269" s="160" t="s">
        <v>1229</v>
      </c>
      <c r="B269" s="164" t="e">
        <f>#REF!</f>
        <v>#REF!</v>
      </c>
    </row>
    <row r="270" spans="1:2" x14ac:dyDescent="0.2">
      <c r="A270" s="160" t="s">
        <v>1230</v>
      </c>
      <c r="B270" s="164" t="e">
        <f>#REF!</f>
        <v>#REF!</v>
      </c>
    </row>
    <row r="271" spans="1:2" x14ac:dyDescent="0.2">
      <c r="A271" s="160" t="s">
        <v>877</v>
      </c>
      <c r="B271" s="164" t="e">
        <f>#REF!</f>
        <v>#REF!</v>
      </c>
    </row>
    <row r="272" spans="1:2" x14ac:dyDescent="0.2">
      <c r="A272" s="160" t="s">
        <v>878</v>
      </c>
      <c r="B272" s="164" t="e">
        <f>#REF!</f>
        <v>#REF!</v>
      </c>
    </row>
    <row r="273" spans="1:2" x14ac:dyDescent="0.2">
      <c r="A273" s="160" t="s">
        <v>879</v>
      </c>
      <c r="B273" s="164" t="e">
        <f>#REF!</f>
        <v>#REF!</v>
      </c>
    </row>
    <row r="274" spans="1:2" x14ac:dyDescent="0.2">
      <c r="A274" s="160" t="s">
        <v>880</v>
      </c>
      <c r="B274" s="164" t="e">
        <f>#REF!</f>
        <v>#REF!</v>
      </c>
    </row>
    <row r="275" spans="1:2" x14ac:dyDescent="0.2">
      <c r="A275" s="160" t="s">
        <v>881</v>
      </c>
      <c r="B275" s="164" t="e">
        <f>#REF!</f>
        <v>#REF!</v>
      </c>
    </row>
    <row r="276" spans="1:2" x14ac:dyDescent="0.2">
      <c r="A276" s="160" t="s">
        <v>882</v>
      </c>
      <c r="B276" s="164" t="e">
        <f>#REF!</f>
        <v>#REF!</v>
      </c>
    </row>
    <row r="277" spans="1:2" x14ac:dyDescent="0.2">
      <c r="A277" s="160" t="s">
        <v>883</v>
      </c>
      <c r="B277" s="164" t="e">
        <f>#REF!</f>
        <v>#REF!</v>
      </c>
    </row>
    <row r="278" spans="1:2" x14ac:dyDescent="0.2">
      <c r="A278" s="160" t="s">
        <v>884</v>
      </c>
      <c r="B278" s="164" t="e">
        <f>#REF!</f>
        <v>#REF!</v>
      </c>
    </row>
    <row r="279" spans="1:2" x14ac:dyDescent="0.2">
      <c r="A279" s="160" t="s">
        <v>885</v>
      </c>
      <c r="B279" s="164" t="e">
        <f>#REF!</f>
        <v>#REF!</v>
      </c>
    </row>
    <row r="280" spans="1:2" x14ac:dyDescent="0.2">
      <c r="A280" s="160" t="s">
        <v>343</v>
      </c>
      <c r="B280" s="160">
        <f>'Sch.5 Acc. Surplus (Deficit)'!C9</f>
        <v>0</v>
      </c>
    </row>
    <row r="281" spans="1:2" x14ac:dyDescent="0.2">
      <c r="A281" s="160" t="s">
        <v>344</v>
      </c>
      <c r="B281" s="160" t="e">
        <f>'Sch.5 Acc. Surplus (Deficit)'!#REF!</f>
        <v>#REF!</v>
      </c>
    </row>
    <row r="282" spans="1:2" x14ac:dyDescent="0.2">
      <c r="A282" s="160" t="s">
        <v>345</v>
      </c>
      <c r="B282" s="160" t="e">
        <f>'Sch.5 Acc. Surplus (Deficit)'!#REF!</f>
        <v>#REF!</v>
      </c>
    </row>
    <row r="283" spans="1:2" x14ac:dyDescent="0.2">
      <c r="A283" s="160" t="s">
        <v>346</v>
      </c>
      <c r="B283" s="160">
        <f>'Sch.5 Acc. Surplus (Deficit)'!D9</f>
        <v>0</v>
      </c>
    </row>
    <row r="284" spans="1:2" x14ac:dyDescent="0.2">
      <c r="A284" s="160" t="s">
        <v>347</v>
      </c>
      <c r="B284" s="160">
        <f>'Sch.5 Acc. Surplus (Deficit)'!E9</f>
        <v>0</v>
      </c>
    </row>
    <row r="285" spans="1:2" x14ac:dyDescent="0.2">
      <c r="A285" s="160" t="s">
        <v>348</v>
      </c>
      <c r="B285" s="160" t="e">
        <f>'Sch.5 Acc. Surplus (Deficit)'!#REF!</f>
        <v>#REF!</v>
      </c>
    </row>
    <row r="286" spans="1:2" x14ac:dyDescent="0.2">
      <c r="A286" s="160" t="s">
        <v>349</v>
      </c>
      <c r="B286" s="160" t="e">
        <f>'Sch.5 Acc. Surplus (Deficit)'!#REF!</f>
        <v>#REF!</v>
      </c>
    </row>
    <row r="287" spans="1:2" x14ac:dyDescent="0.2">
      <c r="A287" s="160" t="s">
        <v>350</v>
      </c>
      <c r="B287" s="160" t="e">
        <f>'Sch.5 Acc. Surplus (Deficit)'!#REF!</f>
        <v>#REF!</v>
      </c>
    </row>
    <row r="288" spans="1:2" x14ac:dyDescent="0.2">
      <c r="A288" s="160" t="s">
        <v>351</v>
      </c>
      <c r="B288" s="160" t="e">
        <f>'Sch.5 Acc. Surplus (Deficit)'!#REF!</f>
        <v>#REF!</v>
      </c>
    </row>
    <row r="289" spans="1:2" x14ac:dyDescent="0.2">
      <c r="A289" s="160" t="s">
        <v>352</v>
      </c>
      <c r="B289" s="160" t="e">
        <f>'Sch.5 Acc. Surplus (Deficit)'!#REF!</f>
        <v>#REF!</v>
      </c>
    </row>
    <row r="290" spans="1:2" x14ac:dyDescent="0.2">
      <c r="A290" s="160" t="s">
        <v>353</v>
      </c>
      <c r="B290" s="160" t="e">
        <f>'Sch.5 Acc. Surplus (Deficit)'!#REF!</f>
        <v>#REF!</v>
      </c>
    </row>
    <row r="291" spans="1:2" x14ac:dyDescent="0.2">
      <c r="A291" s="160" t="s">
        <v>354</v>
      </c>
      <c r="B291" s="160" t="e">
        <f>'Sch.5 Acc. Surplus (Deficit)'!#REF!</f>
        <v>#REF!</v>
      </c>
    </row>
    <row r="292" spans="1:2" x14ac:dyDescent="0.2">
      <c r="A292" s="160" t="s">
        <v>355</v>
      </c>
      <c r="B292" s="160" t="e">
        <f>'Sch.5 Acc. Surplus (Deficit)'!#REF!</f>
        <v>#REF!</v>
      </c>
    </row>
    <row r="293" spans="1:2" x14ac:dyDescent="0.2">
      <c r="A293" s="160" t="s">
        <v>356</v>
      </c>
      <c r="B293" s="160" t="e">
        <f>'Sch.5 Acc. Surplus (Deficit)'!#REF!</f>
        <v>#REF!</v>
      </c>
    </row>
    <row r="294" spans="1:2" x14ac:dyDescent="0.2">
      <c r="A294" s="160" t="s">
        <v>357</v>
      </c>
      <c r="B294" s="160" t="e">
        <f>'Sch.5 Acc. Surplus (Deficit)'!#REF!</f>
        <v>#REF!</v>
      </c>
    </row>
    <row r="295" spans="1:2" x14ac:dyDescent="0.2">
      <c r="A295" s="160" t="s">
        <v>358</v>
      </c>
      <c r="B295" s="160" t="e">
        <f>'Sch.5 Acc. Surplus (Deficit)'!#REF!</f>
        <v>#REF!</v>
      </c>
    </row>
    <row r="296" spans="1:2" x14ac:dyDescent="0.2">
      <c r="A296" s="160" t="s">
        <v>359</v>
      </c>
      <c r="B296" s="160" t="e">
        <f>'Sch.5 Acc. Surplus (Deficit)'!#REF!</f>
        <v>#REF!</v>
      </c>
    </row>
    <row r="297" spans="1:2" x14ac:dyDescent="0.2">
      <c r="A297" s="160" t="s">
        <v>360</v>
      </c>
      <c r="B297" s="160" t="e">
        <f>'Sch.5 Acc. Surplus (Deficit)'!#REF!</f>
        <v>#REF!</v>
      </c>
    </row>
    <row r="298" spans="1:2" x14ac:dyDescent="0.2">
      <c r="A298" s="160" t="s">
        <v>361</v>
      </c>
      <c r="B298" s="160" t="e">
        <f>'Sch.5 Acc. Surplus (Deficit)'!#REF!</f>
        <v>#REF!</v>
      </c>
    </row>
    <row r="299" spans="1:2" x14ac:dyDescent="0.2">
      <c r="A299" s="160" t="s">
        <v>362</v>
      </c>
      <c r="B299" s="160" t="e">
        <f>'Sch.5 Acc. Surplus (Deficit)'!#REF!</f>
        <v>#REF!</v>
      </c>
    </row>
    <row r="300" spans="1:2" x14ac:dyDescent="0.2">
      <c r="A300" s="160" t="s">
        <v>363</v>
      </c>
      <c r="B300" s="160">
        <f>'Sch.5 Acc. Surplus (Deficit)'!C10</f>
        <v>0</v>
      </c>
    </row>
    <row r="301" spans="1:2" x14ac:dyDescent="0.2">
      <c r="A301" s="160" t="s">
        <v>364</v>
      </c>
      <c r="B301" s="160">
        <f>'Sch.5 Acc. Surplus (Deficit)'!D10</f>
        <v>0</v>
      </c>
    </row>
    <row r="302" spans="1:2" x14ac:dyDescent="0.2">
      <c r="A302" s="160" t="s">
        <v>365</v>
      </c>
      <c r="B302" s="160">
        <f>'Sch.5 Acc. Surplus (Deficit)'!E10</f>
        <v>0</v>
      </c>
    </row>
    <row r="303" spans="1:2" x14ac:dyDescent="0.2">
      <c r="A303" s="160" t="s">
        <v>366</v>
      </c>
      <c r="B303" s="160">
        <f>'Sch.5 Acc. Surplus (Deficit)'!F10</f>
        <v>0</v>
      </c>
    </row>
    <row r="304" spans="1:2" x14ac:dyDescent="0.2">
      <c r="A304" s="160" t="s">
        <v>367</v>
      </c>
      <c r="B304" s="160" t="e">
        <f>'Sch.5 Acc. Surplus (Deficit)'!#REF!</f>
        <v>#REF!</v>
      </c>
    </row>
    <row r="305" spans="1:2" x14ac:dyDescent="0.2">
      <c r="A305" s="160" t="s">
        <v>368</v>
      </c>
      <c r="B305" s="160">
        <f>'Sch.5 Acc. Surplus (Deficit)'!C12</f>
        <v>0</v>
      </c>
    </row>
    <row r="306" spans="1:2" x14ac:dyDescent="0.2">
      <c r="A306" s="160" t="s">
        <v>369</v>
      </c>
      <c r="B306" s="160">
        <f>'Sch.5 Acc. Surplus (Deficit)'!D12</f>
        <v>0</v>
      </c>
    </row>
    <row r="307" spans="1:2" x14ac:dyDescent="0.2">
      <c r="A307" s="160" t="s">
        <v>370</v>
      </c>
      <c r="B307" s="160">
        <f>'Sch.5 Acc. Surplus (Deficit)'!E12</f>
        <v>0</v>
      </c>
    </row>
    <row r="308" spans="1:2" x14ac:dyDescent="0.2">
      <c r="A308" s="160" t="s">
        <v>371</v>
      </c>
      <c r="B308" s="160">
        <f>'Sch.5 Acc. Surplus (Deficit)'!F12</f>
        <v>0</v>
      </c>
    </row>
    <row r="309" spans="1:2" x14ac:dyDescent="0.2">
      <c r="A309" s="160" t="s">
        <v>372</v>
      </c>
      <c r="B309" s="160" t="e">
        <f>'Sch.5 Acc. Surplus (Deficit)'!#REF!</f>
        <v>#REF!</v>
      </c>
    </row>
    <row r="310" spans="1:2" x14ac:dyDescent="0.2">
      <c r="A310" s="160" t="s">
        <v>373</v>
      </c>
      <c r="B310" s="160">
        <f>'Sch.5 Acc. Surplus (Deficit)'!C13</f>
        <v>0</v>
      </c>
    </row>
    <row r="311" spans="1:2" x14ac:dyDescent="0.2">
      <c r="A311" s="160" t="s">
        <v>374</v>
      </c>
      <c r="B311" s="160">
        <f>'Sch.5 Acc. Surplus (Deficit)'!D13</f>
        <v>0</v>
      </c>
    </row>
    <row r="312" spans="1:2" x14ac:dyDescent="0.2">
      <c r="A312" s="160" t="s">
        <v>375</v>
      </c>
      <c r="B312" s="160">
        <f>'Sch.5 Acc. Surplus (Deficit)'!E13</f>
        <v>0</v>
      </c>
    </row>
    <row r="313" spans="1:2" x14ac:dyDescent="0.2">
      <c r="A313" s="160" t="s">
        <v>376</v>
      </c>
      <c r="B313" s="160">
        <f>'Sch.5 Acc. Surplus (Deficit)'!F13</f>
        <v>0</v>
      </c>
    </row>
    <row r="314" spans="1:2" x14ac:dyDescent="0.2">
      <c r="A314" s="160" t="s">
        <v>377</v>
      </c>
      <c r="B314" s="160" t="e">
        <f>'Sch.5 Acc. Surplus (Deficit)'!#REF!</f>
        <v>#REF!</v>
      </c>
    </row>
    <row r="315" spans="1:2" x14ac:dyDescent="0.2">
      <c r="A315" s="160" t="s">
        <v>378</v>
      </c>
      <c r="B315" s="160">
        <f>'Sch.5 Acc. Surplus (Deficit)'!C23</f>
        <v>0</v>
      </c>
    </row>
    <row r="316" spans="1:2" x14ac:dyDescent="0.2">
      <c r="A316" s="160" t="s">
        <v>379</v>
      </c>
      <c r="B316" s="160">
        <f>'Sch.5 Acc. Surplus (Deficit)'!D23</f>
        <v>0</v>
      </c>
    </row>
    <row r="317" spans="1:2" x14ac:dyDescent="0.2">
      <c r="A317" s="160" t="s">
        <v>380</v>
      </c>
      <c r="B317" s="160">
        <f>'Sch.5 Acc. Surplus (Deficit)'!E23</f>
        <v>0</v>
      </c>
    </row>
    <row r="318" spans="1:2" x14ac:dyDescent="0.2">
      <c r="A318" s="160" t="s">
        <v>381</v>
      </c>
      <c r="B318" s="160">
        <f>'Sch.5 Acc. Surplus (Deficit)'!F23</f>
        <v>0</v>
      </c>
    </row>
    <row r="319" spans="1:2" x14ac:dyDescent="0.2">
      <c r="A319" s="160" t="s">
        <v>382</v>
      </c>
      <c r="B319" s="160" t="e">
        <f>'Sch.5 Acc. Surplus (Deficit)'!#REF!</f>
        <v>#REF!</v>
      </c>
    </row>
    <row r="320" spans="1:2" x14ac:dyDescent="0.2">
      <c r="A320" s="160" t="s">
        <v>383</v>
      </c>
      <c r="B320" s="160" t="e">
        <f>'Sch.5 Acc. Surplus (Deficit)'!#REF!</f>
        <v>#REF!</v>
      </c>
    </row>
    <row r="321" spans="1:2" x14ac:dyDescent="0.2">
      <c r="A321" s="160" t="s">
        <v>384</v>
      </c>
      <c r="B321" s="160" t="e">
        <f>'Sch.5 Acc. Surplus (Deficit)'!#REF!</f>
        <v>#REF!</v>
      </c>
    </row>
    <row r="322" spans="1:2" x14ac:dyDescent="0.2">
      <c r="A322" s="160" t="s">
        <v>385</v>
      </c>
      <c r="B322" s="160" t="e">
        <f>'Sch.5 Acc. Surplus (Deficit)'!#REF!</f>
        <v>#REF!</v>
      </c>
    </row>
    <row r="323" spans="1:2" x14ac:dyDescent="0.2">
      <c r="A323" s="160" t="s">
        <v>386</v>
      </c>
      <c r="B323" s="160" t="e">
        <f>'Sch.5 Acc. Surplus (Deficit)'!#REF!</f>
        <v>#REF!</v>
      </c>
    </row>
    <row r="324" spans="1:2" x14ac:dyDescent="0.2">
      <c r="A324" s="160" t="s">
        <v>387</v>
      </c>
      <c r="B324" s="160" t="e">
        <f>'Sch.5 Acc. Surplus (Deficit)'!#REF!</f>
        <v>#REF!</v>
      </c>
    </row>
    <row r="325" spans="1:2" x14ac:dyDescent="0.2">
      <c r="A325" s="160" t="s">
        <v>388</v>
      </c>
      <c r="B325" s="160" t="e">
        <f>'Sch.5 Acc. Surplus (Deficit)'!#REF!</f>
        <v>#REF!</v>
      </c>
    </row>
    <row r="326" spans="1:2" x14ac:dyDescent="0.2">
      <c r="A326" s="160" t="s">
        <v>389</v>
      </c>
      <c r="B326" s="160" t="e">
        <f>'Sch.5 Acc. Surplus (Deficit)'!#REF!</f>
        <v>#REF!</v>
      </c>
    </row>
    <row r="327" spans="1:2" x14ac:dyDescent="0.2">
      <c r="A327" s="160" t="s">
        <v>390</v>
      </c>
      <c r="B327" s="160" t="e">
        <f>'Sch.5 Acc. Surplus (Deficit)'!#REF!</f>
        <v>#REF!</v>
      </c>
    </row>
    <row r="328" spans="1:2" x14ac:dyDescent="0.2">
      <c r="A328" s="160" t="s">
        <v>391</v>
      </c>
      <c r="B328" s="160" t="e">
        <f>'Sch.5 Acc. Surplus (Deficit)'!#REF!</f>
        <v>#REF!</v>
      </c>
    </row>
    <row r="329" spans="1:2" x14ac:dyDescent="0.2">
      <c r="A329" s="160" t="s">
        <v>392</v>
      </c>
      <c r="B329" s="160" t="e">
        <f>'Sch.5 Acc. Surplus (Deficit)'!#REF!</f>
        <v>#REF!</v>
      </c>
    </row>
    <row r="330" spans="1:2" x14ac:dyDescent="0.2">
      <c r="A330" s="160" t="s">
        <v>393</v>
      </c>
      <c r="B330" s="160">
        <f>'Sch.5 Acc. Surplus (Deficit)'!C24</f>
        <v>0</v>
      </c>
    </row>
    <row r="331" spans="1:2" x14ac:dyDescent="0.2">
      <c r="A331" s="160" t="s">
        <v>394</v>
      </c>
      <c r="B331" s="160">
        <f>'Sch.5 Acc. Surplus (Deficit)'!D24</f>
        <v>0</v>
      </c>
    </row>
    <row r="332" spans="1:2" x14ac:dyDescent="0.2">
      <c r="A332" s="160" t="s">
        <v>395</v>
      </c>
      <c r="B332" s="160">
        <f>'Sch.5 Acc. Surplus (Deficit)'!E24</f>
        <v>0</v>
      </c>
    </row>
    <row r="333" spans="1:2" x14ac:dyDescent="0.2">
      <c r="A333" s="160" t="s">
        <v>396</v>
      </c>
      <c r="B333" s="160">
        <f>'Sch.5 Acc. Surplus (Deficit)'!F24</f>
        <v>0</v>
      </c>
    </row>
    <row r="334" spans="1:2" x14ac:dyDescent="0.2">
      <c r="A334" s="160" t="s">
        <v>397</v>
      </c>
      <c r="B334" s="160" t="e">
        <f>'Sch.5 Acc. Surplus (Deficit)'!#REF!</f>
        <v>#REF!</v>
      </c>
    </row>
    <row r="335" spans="1:2" x14ac:dyDescent="0.2">
      <c r="A335" s="160" t="s">
        <v>1262</v>
      </c>
      <c r="B335" s="163" t="e">
        <f>#REF!</f>
        <v>#REF!</v>
      </c>
    </row>
    <row r="336" spans="1:2" x14ac:dyDescent="0.2">
      <c r="A336" s="160" t="s">
        <v>634</v>
      </c>
      <c r="B336" s="163" t="e">
        <f>#REF!</f>
        <v>#REF!</v>
      </c>
    </row>
    <row r="337" spans="1:2" x14ac:dyDescent="0.2">
      <c r="A337" s="160" t="s">
        <v>635</v>
      </c>
      <c r="B337" s="163" t="e">
        <f>#REF!</f>
        <v>#REF!</v>
      </c>
    </row>
    <row r="338" spans="1:2" x14ac:dyDescent="0.2">
      <c r="A338" s="160" t="s">
        <v>636</v>
      </c>
      <c r="B338" s="163" t="e">
        <f>#REF!</f>
        <v>#REF!</v>
      </c>
    </row>
    <row r="339" spans="1:2" x14ac:dyDescent="0.2">
      <c r="A339" s="160" t="s">
        <v>637</v>
      </c>
      <c r="B339" s="163" t="e">
        <f>#REF!</f>
        <v>#REF!</v>
      </c>
    </row>
    <row r="340" spans="1:2" x14ac:dyDescent="0.2">
      <c r="A340" s="160" t="s">
        <v>638</v>
      </c>
      <c r="B340" s="163" t="e">
        <f>#REF!</f>
        <v>#REF!</v>
      </c>
    </row>
    <row r="341" spans="1:2" x14ac:dyDescent="0.2">
      <c r="A341" s="160" t="s">
        <v>639</v>
      </c>
      <c r="B341" s="163" t="e">
        <f>#REF!</f>
        <v>#REF!</v>
      </c>
    </row>
    <row r="342" spans="1:2" x14ac:dyDescent="0.2">
      <c r="A342" s="160" t="s">
        <v>640</v>
      </c>
      <c r="B342" s="163" t="e">
        <f>#REF!</f>
        <v>#REF!</v>
      </c>
    </row>
    <row r="343" spans="1:2" x14ac:dyDescent="0.2">
      <c r="A343" s="160" t="s">
        <v>641</v>
      </c>
      <c r="B343" s="163" t="e">
        <f>#REF!</f>
        <v>#REF!</v>
      </c>
    </row>
    <row r="344" spans="1:2" x14ac:dyDescent="0.2">
      <c r="A344" s="160" t="s">
        <v>642</v>
      </c>
      <c r="B344" s="163" t="e">
        <f>#REF!</f>
        <v>#REF!</v>
      </c>
    </row>
    <row r="345" spans="1:2" x14ac:dyDescent="0.2">
      <c r="A345" s="160" t="s">
        <v>643</v>
      </c>
      <c r="B345" s="163" t="e">
        <f>#REF!</f>
        <v>#REF!</v>
      </c>
    </row>
    <row r="346" spans="1:2" x14ac:dyDescent="0.2">
      <c r="A346" s="160" t="s">
        <v>644</v>
      </c>
      <c r="B346" s="163" t="e">
        <f>#REF!</f>
        <v>#REF!</v>
      </c>
    </row>
    <row r="347" spans="1:2" x14ac:dyDescent="0.2">
      <c r="A347" s="160" t="s">
        <v>645</v>
      </c>
      <c r="B347" s="163" t="e">
        <f>#REF!</f>
        <v>#REF!</v>
      </c>
    </row>
    <row r="348" spans="1:2" x14ac:dyDescent="0.2">
      <c r="A348" s="160" t="s">
        <v>646</v>
      </c>
      <c r="B348" s="163" t="e">
        <f>#REF!</f>
        <v>#REF!</v>
      </c>
    </row>
    <row r="349" spans="1:2" x14ac:dyDescent="0.2">
      <c r="A349" s="160" t="s">
        <v>744</v>
      </c>
      <c r="B349" s="163" t="e">
        <f>#REF!</f>
        <v>#REF!</v>
      </c>
    </row>
    <row r="350" spans="1:2" x14ac:dyDescent="0.2">
      <c r="A350" s="160" t="s">
        <v>745</v>
      </c>
      <c r="B350" s="163" t="e">
        <f>#REF!</f>
        <v>#REF!</v>
      </c>
    </row>
    <row r="351" spans="1:2" x14ac:dyDescent="0.2">
      <c r="A351" s="160" t="s">
        <v>746</v>
      </c>
      <c r="B351" s="163" t="e">
        <f>#REF!</f>
        <v>#REF!</v>
      </c>
    </row>
    <row r="352" spans="1:2" x14ac:dyDescent="0.2">
      <c r="A352" s="160" t="s">
        <v>747</v>
      </c>
      <c r="B352" s="163" t="e">
        <f>#REF!</f>
        <v>#REF!</v>
      </c>
    </row>
    <row r="353" spans="1:2" x14ac:dyDescent="0.2">
      <c r="A353" s="160" t="s">
        <v>748</v>
      </c>
      <c r="B353" s="163" t="e">
        <f>#REF!</f>
        <v>#REF!</v>
      </c>
    </row>
    <row r="354" spans="1:2" x14ac:dyDescent="0.2">
      <c r="A354" s="160" t="s">
        <v>749</v>
      </c>
      <c r="B354" s="163" t="e">
        <f>#REF!</f>
        <v>#REF!</v>
      </c>
    </row>
    <row r="355" spans="1:2" x14ac:dyDescent="0.2">
      <c r="A355" s="160" t="s">
        <v>750</v>
      </c>
      <c r="B355" s="163" t="e">
        <f>#REF!</f>
        <v>#REF!</v>
      </c>
    </row>
    <row r="356" spans="1:2" x14ac:dyDescent="0.2">
      <c r="A356" s="160" t="s">
        <v>751</v>
      </c>
      <c r="B356" s="163" t="e">
        <f>#REF!</f>
        <v>#REF!</v>
      </c>
    </row>
    <row r="357" spans="1:2" x14ac:dyDescent="0.2">
      <c r="A357" s="160" t="s">
        <v>752</v>
      </c>
      <c r="B357" s="163" t="e">
        <f>#REF!</f>
        <v>#REF!</v>
      </c>
    </row>
    <row r="358" spans="1:2" x14ac:dyDescent="0.2">
      <c r="A358" s="160" t="s">
        <v>753</v>
      </c>
      <c r="B358" s="163" t="e">
        <f>#REF!</f>
        <v>#REF!</v>
      </c>
    </row>
    <row r="359" spans="1:2" x14ac:dyDescent="0.2">
      <c r="A359" s="160" t="s">
        <v>754</v>
      </c>
      <c r="B359" s="163" t="e">
        <f>#REF!</f>
        <v>#REF!</v>
      </c>
    </row>
    <row r="360" spans="1:2" x14ac:dyDescent="0.2">
      <c r="A360" s="160" t="s">
        <v>755</v>
      </c>
      <c r="B360" s="163" t="e">
        <f>#REF!</f>
        <v>#REF!</v>
      </c>
    </row>
    <row r="361" spans="1:2" x14ac:dyDescent="0.2">
      <c r="A361" s="160" t="s">
        <v>756</v>
      </c>
      <c r="B361" s="163" t="e">
        <f>#REF!</f>
        <v>#REF!</v>
      </c>
    </row>
    <row r="362" spans="1:2" x14ac:dyDescent="0.2">
      <c r="A362" s="160" t="s">
        <v>757</v>
      </c>
      <c r="B362" s="163" t="e">
        <f>#REF!</f>
        <v>#REF!</v>
      </c>
    </row>
    <row r="363" spans="1:2" x14ac:dyDescent="0.2">
      <c r="A363" s="160" t="s">
        <v>758</v>
      </c>
      <c r="B363" s="163" t="e">
        <f>#REF!</f>
        <v>#REF!</v>
      </c>
    </row>
    <row r="364" spans="1:2" x14ac:dyDescent="0.2">
      <c r="A364" s="160" t="s">
        <v>759</v>
      </c>
      <c r="B364" s="163" t="e">
        <f>#REF!</f>
        <v>#REF!</v>
      </c>
    </row>
    <row r="365" spans="1:2" x14ac:dyDescent="0.2">
      <c r="A365" s="160" t="s">
        <v>760</v>
      </c>
      <c r="B365" s="163" t="e">
        <f>#REF!</f>
        <v>#REF!</v>
      </c>
    </row>
    <row r="366" spans="1:2" x14ac:dyDescent="0.2">
      <c r="A366" s="160" t="s">
        <v>761</v>
      </c>
      <c r="B366" s="163" t="e">
        <f>#REF!</f>
        <v>#REF!</v>
      </c>
    </row>
    <row r="367" spans="1:2" x14ac:dyDescent="0.2">
      <c r="A367" s="160" t="s">
        <v>762</v>
      </c>
      <c r="B367" s="163" t="e">
        <f>#REF!</f>
        <v>#REF!</v>
      </c>
    </row>
    <row r="368" spans="1:2" x14ac:dyDescent="0.2">
      <c r="A368" s="160" t="s">
        <v>763</v>
      </c>
      <c r="B368" s="163" t="e">
        <f>#REF!</f>
        <v>#REF!</v>
      </c>
    </row>
    <row r="369" spans="1:2" x14ac:dyDescent="0.2">
      <c r="A369" s="160" t="s">
        <v>764</v>
      </c>
      <c r="B369" s="163" t="e">
        <f>#REF!</f>
        <v>#REF!</v>
      </c>
    </row>
    <row r="370" spans="1:2" x14ac:dyDescent="0.2">
      <c r="A370" s="160" t="s">
        <v>765</v>
      </c>
      <c r="B370" s="163" t="e">
        <f>#REF!</f>
        <v>#REF!</v>
      </c>
    </row>
    <row r="371" spans="1:2" x14ac:dyDescent="0.2">
      <c r="A371" s="160" t="s">
        <v>766</v>
      </c>
      <c r="B371" s="163" t="e">
        <f>#REF!</f>
        <v>#REF!</v>
      </c>
    </row>
    <row r="372" spans="1:2" x14ac:dyDescent="0.2">
      <c r="A372" s="160" t="s">
        <v>767</v>
      </c>
      <c r="B372" s="163" t="e">
        <f>#REF!</f>
        <v>#REF!</v>
      </c>
    </row>
    <row r="373" spans="1:2" x14ac:dyDescent="0.2">
      <c r="A373" s="160" t="s">
        <v>768</v>
      </c>
      <c r="B373" s="163" t="e">
        <f>#REF!</f>
        <v>#REF!</v>
      </c>
    </row>
    <row r="374" spans="1:2" x14ac:dyDescent="0.2">
      <c r="A374" s="160" t="s">
        <v>769</v>
      </c>
      <c r="B374" s="163" t="e">
        <f>#REF!</f>
        <v>#REF!</v>
      </c>
    </row>
    <row r="375" spans="1:2" x14ac:dyDescent="0.2">
      <c r="A375" s="160" t="s">
        <v>770</v>
      </c>
      <c r="B375" s="163" t="e">
        <f>#REF!</f>
        <v>#REF!</v>
      </c>
    </row>
    <row r="376" spans="1:2" x14ac:dyDescent="0.2">
      <c r="A376" s="160" t="s">
        <v>771</v>
      </c>
      <c r="B376" s="163" t="e">
        <f>#REF!</f>
        <v>#REF!</v>
      </c>
    </row>
    <row r="377" spans="1:2" x14ac:dyDescent="0.2">
      <c r="A377" s="160" t="s">
        <v>772</v>
      </c>
      <c r="B377" s="163" t="e">
        <f>#REF!</f>
        <v>#REF!</v>
      </c>
    </row>
    <row r="378" spans="1:2" x14ac:dyDescent="0.2">
      <c r="A378" s="160" t="s">
        <v>773</v>
      </c>
      <c r="B378" s="163" t="e">
        <f>#REF!</f>
        <v>#REF!</v>
      </c>
    </row>
    <row r="379" spans="1:2" x14ac:dyDescent="0.2">
      <c r="A379" s="160" t="s">
        <v>774</v>
      </c>
      <c r="B379" s="163" t="e">
        <f>#REF!</f>
        <v>#REF!</v>
      </c>
    </row>
    <row r="380" spans="1:2" x14ac:dyDescent="0.2">
      <c r="A380" s="160" t="s">
        <v>775</v>
      </c>
      <c r="B380" s="163" t="e">
        <f>#REF!</f>
        <v>#REF!</v>
      </c>
    </row>
    <row r="381" spans="1:2" x14ac:dyDescent="0.2">
      <c r="A381" s="160" t="s">
        <v>776</v>
      </c>
      <c r="B381" s="163" t="e">
        <f>#REF!</f>
        <v>#REF!</v>
      </c>
    </row>
    <row r="382" spans="1:2" x14ac:dyDescent="0.2">
      <c r="A382" s="160" t="s">
        <v>777</v>
      </c>
      <c r="B382" s="163" t="e">
        <f>#REF!</f>
        <v>#REF!</v>
      </c>
    </row>
    <row r="383" spans="1:2" x14ac:dyDescent="0.2">
      <c r="A383" s="160" t="s">
        <v>778</v>
      </c>
      <c r="B383" s="163" t="e">
        <f>#REF!</f>
        <v>#REF!</v>
      </c>
    </row>
    <row r="384" spans="1:2" x14ac:dyDescent="0.2">
      <c r="A384" s="160" t="s">
        <v>779</v>
      </c>
      <c r="B384" s="163" t="e">
        <f>#REF!</f>
        <v>#REF!</v>
      </c>
    </row>
    <row r="385" spans="1:2" x14ac:dyDescent="0.2">
      <c r="A385" s="160" t="s">
        <v>780</v>
      </c>
      <c r="B385" s="163" t="e">
        <f>#REF!</f>
        <v>#REF!</v>
      </c>
    </row>
    <row r="386" spans="1:2" x14ac:dyDescent="0.2">
      <c r="A386" s="160" t="s">
        <v>781</v>
      </c>
      <c r="B386" s="163" t="e">
        <f>#REF!</f>
        <v>#REF!</v>
      </c>
    </row>
    <row r="387" spans="1:2" x14ac:dyDescent="0.2">
      <c r="A387" s="160" t="s">
        <v>782</v>
      </c>
      <c r="B387" s="163" t="e">
        <f>#REF!</f>
        <v>#REF!</v>
      </c>
    </row>
    <row r="388" spans="1:2" x14ac:dyDescent="0.2">
      <c r="A388" s="160" t="s">
        <v>783</v>
      </c>
      <c r="B388" s="163" t="e">
        <f>#REF!</f>
        <v>#REF!</v>
      </c>
    </row>
    <row r="389" spans="1:2" x14ac:dyDescent="0.2">
      <c r="A389" s="160" t="s">
        <v>784</v>
      </c>
      <c r="B389" s="163" t="e">
        <f>#REF!</f>
        <v>#REF!</v>
      </c>
    </row>
    <row r="390" spans="1:2" x14ac:dyDescent="0.2">
      <c r="A390" s="160" t="s">
        <v>785</v>
      </c>
      <c r="B390" s="163" t="e">
        <f>#REF!</f>
        <v>#REF!</v>
      </c>
    </row>
    <row r="391" spans="1:2" x14ac:dyDescent="0.2">
      <c r="A391" s="160" t="s">
        <v>786</v>
      </c>
      <c r="B391" s="163" t="e">
        <f>#REF!</f>
        <v>#REF!</v>
      </c>
    </row>
    <row r="392" spans="1:2" x14ac:dyDescent="0.2">
      <c r="A392" s="160" t="s">
        <v>787</v>
      </c>
      <c r="B392" s="163" t="e">
        <f>#REF!</f>
        <v>#REF!</v>
      </c>
    </row>
    <row r="393" spans="1:2" x14ac:dyDescent="0.2">
      <c r="A393" s="160" t="s">
        <v>788</v>
      </c>
      <c r="B393" s="163" t="e">
        <f>#REF!</f>
        <v>#REF!</v>
      </c>
    </row>
    <row r="394" spans="1:2" x14ac:dyDescent="0.2">
      <c r="A394" s="160" t="s">
        <v>789</v>
      </c>
      <c r="B394" s="163" t="e">
        <f>#REF!</f>
        <v>#REF!</v>
      </c>
    </row>
    <row r="395" spans="1:2" x14ac:dyDescent="0.2">
      <c r="A395" s="160" t="s">
        <v>790</v>
      </c>
      <c r="B395" s="163" t="e">
        <f>#REF!</f>
        <v>#REF!</v>
      </c>
    </row>
    <row r="396" spans="1:2" x14ac:dyDescent="0.2">
      <c r="A396" s="160" t="s">
        <v>791</v>
      </c>
      <c r="B396" s="163" t="e">
        <f>#REF!</f>
        <v>#REF!</v>
      </c>
    </row>
    <row r="397" spans="1:2" x14ac:dyDescent="0.2">
      <c r="A397" s="160" t="s">
        <v>792</v>
      </c>
      <c r="B397" s="163" t="e">
        <f>'Sch. 9 Revenues'!#REF!</f>
        <v>#REF!</v>
      </c>
    </row>
    <row r="398" spans="1:2" x14ac:dyDescent="0.2">
      <c r="A398" s="160" t="s">
        <v>793</v>
      </c>
      <c r="B398" s="163" t="e">
        <f>'Sch. 9 Revenues'!#REF!</f>
        <v>#REF!</v>
      </c>
    </row>
    <row r="399" spans="1:2" x14ac:dyDescent="0.2">
      <c r="A399" s="160" t="s">
        <v>794</v>
      </c>
      <c r="B399" s="163" t="e">
        <f>'Sch. 9 Revenues'!#REF!</f>
        <v>#REF!</v>
      </c>
    </row>
    <row r="400" spans="1:2" x14ac:dyDescent="0.2">
      <c r="A400" s="160" t="s">
        <v>795</v>
      </c>
      <c r="B400" s="163" t="e">
        <f>'Sch. 9 Revenues'!#REF!</f>
        <v>#REF!</v>
      </c>
    </row>
    <row r="401" spans="1:2" x14ac:dyDescent="0.2">
      <c r="A401" s="160" t="s">
        <v>796</v>
      </c>
      <c r="B401" s="163" t="e">
        <f>'Sch. 9 Revenues'!#REF!</f>
        <v>#REF!</v>
      </c>
    </row>
    <row r="402" spans="1:2" x14ac:dyDescent="0.2">
      <c r="A402" s="160" t="s">
        <v>797</v>
      </c>
      <c r="B402" s="163" t="e">
        <f>'Sch. 9 Revenues'!#REF!</f>
        <v>#REF!</v>
      </c>
    </row>
    <row r="403" spans="1:2" x14ac:dyDescent="0.2">
      <c r="A403" s="160" t="s">
        <v>798</v>
      </c>
      <c r="B403" s="163" t="e">
        <f>'Sch. 9 Revenues'!#REF!</f>
        <v>#REF!</v>
      </c>
    </row>
    <row r="404" spans="1:2" x14ac:dyDescent="0.2">
      <c r="A404" s="160" t="s">
        <v>799</v>
      </c>
      <c r="B404" s="163" t="e">
        <f>'Sch. 9 Revenues'!#REF!</f>
        <v>#REF!</v>
      </c>
    </row>
    <row r="405" spans="1:2" x14ac:dyDescent="0.2">
      <c r="A405" s="160" t="s">
        <v>800</v>
      </c>
      <c r="B405" s="163" t="e">
        <f>'Sch. 9 Revenues'!#REF!</f>
        <v>#REF!</v>
      </c>
    </row>
    <row r="406" spans="1:2" x14ac:dyDescent="0.2">
      <c r="A406" s="160" t="s">
        <v>801</v>
      </c>
      <c r="B406" s="163" t="e">
        <f>'Sch. 9 Revenues'!#REF!</f>
        <v>#REF!</v>
      </c>
    </row>
    <row r="407" spans="1:2" x14ac:dyDescent="0.2">
      <c r="A407" s="160" t="s">
        <v>802</v>
      </c>
      <c r="B407" s="163" t="e">
        <f>'Sch. 9 Revenues'!#REF!</f>
        <v>#REF!</v>
      </c>
    </row>
    <row r="408" spans="1:2" x14ac:dyDescent="0.2">
      <c r="A408" s="160" t="s">
        <v>803</v>
      </c>
      <c r="B408" s="163" t="e">
        <f>'Sch. 9 Revenues'!#REF!</f>
        <v>#REF!</v>
      </c>
    </row>
    <row r="409" spans="1:2" x14ac:dyDescent="0.2">
      <c r="A409" s="160" t="s">
        <v>804</v>
      </c>
      <c r="B409" s="163" t="e">
        <f>'Sch. 9 Revenues'!#REF!</f>
        <v>#REF!</v>
      </c>
    </row>
    <row r="410" spans="1:2" x14ac:dyDescent="0.2">
      <c r="A410" s="160" t="s">
        <v>805</v>
      </c>
      <c r="B410" s="163" t="e">
        <f>'Sch. 9 Revenues'!#REF!</f>
        <v>#REF!</v>
      </c>
    </row>
    <row r="411" spans="1:2" x14ac:dyDescent="0.2">
      <c r="A411" s="160" t="s">
        <v>806</v>
      </c>
      <c r="B411" s="163" t="e">
        <f>'Sch. 9 Revenues'!#REF!</f>
        <v>#REF!</v>
      </c>
    </row>
    <row r="412" spans="1:2" x14ac:dyDescent="0.2">
      <c r="A412" s="160" t="s">
        <v>807</v>
      </c>
      <c r="B412" s="163" t="e">
        <f>'Sch. 9 Revenues'!#REF!</f>
        <v>#REF!</v>
      </c>
    </row>
    <row r="413" spans="1:2" x14ac:dyDescent="0.2">
      <c r="A413" s="160" t="s">
        <v>808</v>
      </c>
      <c r="B413" s="163" t="e">
        <f>'Sch. 9 Revenues'!#REF!</f>
        <v>#REF!</v>
      </c>
    </row>
    <row r="414" spans="1:2" x14ac:dyDescent="0.2">
      <c r="A414" s="160" t="s">
        <v>809</v>
      </c>
      <c r="B414" s="163" t="e">
        <f>'Sch. 9 Revenues'!#REF!</f>
        <v>#REF!</v>
      </c>
    </row>
    <row r="415" spans="1:2" x14ac:dyDescent="0.2">
      <c r="A415" s="160" t="s">
        <v>810</v>
      </c>
      <c r="B415" s="163" t="e">
        <f>'Sch. 9 Revenues'!#REF!</f>
        <v>#REF!</v>
      </c>
    </row>
    <row r="416" spans="1:2" x14ac:dyDescent="0.2">
      <c r="A416" s="160" t="s">
        <v>811</v>
      </c>
      <c r="B416" s="163" t="e">
        <f>'Sch. 9 Revenues'!#REF!</f>
        <v>#REF!</v>
      </c>
    </row>
    <row r="417" spans="1:2" x14ac:dyDescent="0.2">
      <c r="A417" s="160" t="s">
        <v>812</v>
      </c>
      <c r="B417" s="163" t="e">
        <f>'Sch. 9 Revenues'!#REF!</f>
        <v>#REF!</v>
      </c>
    </row>
    <row r="418" spans="1:2" x14ac:dyDescent="0.2">
      <c r="A418" s="160" t="s">
        <v>813</v>
      </c>
      <c r="B418" s="163" t="e">
        <f>'Sch. 9 Revenues'!#REF!</f>
        <v>#REF!</v>
      </c>
    </row>
    <row r="419" spans="1:2" x14ac:dyDescent="0.2">
      <c r="A419" s="160" t="s">
        <v>814</v>
      </c>
      <c r="B419" s="163" t="e">
        <f>'Sch. 9 Revenues'!#REF!</f>
        <v>#REF!</v>
      </c>
    </row>
    <row r="420" spans="1:2" x14ac:dyDescent="0.2">
      <c r="A420" s="160" t="s">
        <v>815</v>
      </c>
      <c r="B420" s="163" t="e">
        <f>'Sch. 9 Revenues'!#REF!</f>
        <v>#REF!</v>
      </c>
    </row>
    <row r="421" spans="1:2" x14ac:dyDescent="0.2">
      <c r="A421" s="160" t="s">
        <v>816</v>
      </c>
      <c r="B421" s="163" t="e">
        <f>'Sch. 9 Revenues'!#REF!</f>
        <v>#REF!</v>
      </c>
    </row>
    <row r="422" spans="1:2" x14ac:dyDescent="0.2">
      <c r="A422" s="160" t="s">
        <v>817</v>
      </c>
      <c r="B422" s="163" t="e">
        <f>'Sch. 9 Revenues'!#REF!</f>
        <v>#REF!</v>
      </c>
    </row>
    <row r="423" spans="1:2" x14ac:dyDescent="0.2">
      <c r="A423" s="160" t="s">
        <v>818</v>
      </c>
      <c r="B423" s="163" t="e">
        <f>'Sch. 9 Revenues'!#REF!</f>
        <v>#REF!</v>
      </c>
    </row>
    <row r="424" spans="1:2" x14ac:dyDescent="0.2">
      <c r="A424" s="160" t="s">
        <v>819</v>
      </c>
      <c r="B424" s="163" t="e">
        <f>'Sch. 9 Revenues'!#REF!</f>
        <v>#REF!</v>
      </c>
    </row>
    <row r="425" spans="1:2" x14ac:dyDescent="0.2">
      <c r="A425" s="160" t="s">
        <v>820</v>
      </c>
      <c r="B425" s="163" t="str">
        <f>'Sch. 9 Revenues'!C61</f>
        <v>School generated funds and other revenues</v>
      </c>
    </row>
    <row r="426" spans="1:2" x14ac:dyDescent="0.2">
      <c r="A426" s="160" t="s">
        <v>821</v>
      </c>
      <c r="B426" s="163" t="e">
        <f>'Sch. 9 Revenues'!#REF!</f>
        <v>#REF!</v>
      </c>
    </row>
    <row r="427" spans="1:2" x14ac:dyDescent="0.2">
      <c r="A427" s="160" t="s">
        <v>822</v>
      </c>
      <c r="B427" s="163" t="e">
        <f>'Sch. 9 Revenues'!#REF!</f>
        <v>#REF!</v>
      </c>
    </row>
    <row r="428" spans="1:2" x14ac:dyDescent="0.2">
      <c r="A428" s="160" t="s">
        <v>823</v>
      </c>
      <c r="B428" s="163" t="e">
        <f>'Sch. 9 Revenues'!#REF!</f>
        <v>#REF!</v>
      </c>
    </row>
    <row r="429" spans="1:2" x14ac:dyDescent="0.2">
      <c r="A429" s="160" t="s">
        <v>824</v>
      </c>
      <c r="B429" s="163" t="str">
        <f>'Sch. 9 Revenues'!C62</f>
        <v>TOTAL SCHOOL GENERATED FUNDS</v>
      </c>
    </row>
    <row r="430" spans="1:2" x14ac:dyDescent="0.2">
      <c r="A430" s="160" t="s">
        <v>825</v>
      </c>
      <c r="B430" s="163" t="e">
        <f>'Sch. 9 Revenues'!#REF!</f>
        <v>#REF!</v>
      </c>
    </row>
    <row r="431" spans="1:2" x14ac:dyDescent="0.2">
      <c r="A431" s="160" t="s">
        <v>826</v>
      </c>
      <c r="B431" s="163">
        <f>'Sch. 9 Revenues'!C63</f>
        <v>0</v>
      </c>
    </row>
    <row r="432" spans="1:2" x14ac:dyDescent="0.2">
      <c r="A432" s="160" t="s">
        <v>827</v>
      </c>
      <c r="B432" s="163" t="e">
        <f>'Sch. 9 Revenues'!#REF!</f>
        <v>#REF!</v>
      </c>
    </row>
    <row r="433" spans="1:2" x14ac:dyDescent="0.2">
      <c r="A433" s="160" t="s">
        <v>828</v>
      </c>
      <c r="B433" s="163" t="e">
        <f>'Sch. 9 Revenues'!#REF!</f>
        <v>#REF!</v>
      </c>
    </row>
    <row r="434" spans="1:2" x14ac:dyDescent="0.2">
      <c r="A434" s="160" t="s">
        <v>829</v>
      </c>
      <c r="B434" s="163" t="e">
        <f>'Sch. 9 Revenues'!#REF!</f>
        <v>#REF!</v>
      </c>
    </row>
    <row r="435" spans="1:2" x14ac:dyDescent="0.2">
      <c r="A435" s="160" t="s">
        <v>830</v>
      </c>
      <c r="B435" s="163" t="e">
        <f>'Sch. 9 Revenues'!#REF!</f>
        <v>#REF!</v>
      </c>
    </row>
    <row r="436" spans="1:2" x14ac:dyDescent="0.2">
      <c r="A436" s="160" t="s">
        <v>831</v>
      </c>
      <c r="B436" s="163" t="e">
        <f>'Sch. 9 Revenues'!#REF!</f>
        <v>#REF!</v>
      </c>
    </row>
    <row r="437" spans="1:2" x14ac:dyDescent="0.2">
      <c r="A437" s="160" t="s">
        <v>832</v>
      </c>
      <c r="B437" s="163" t="e">
        <f>'Sch. 9 Revenues'!#REF!</f>
        <v>#REF!</v>
      </c>
    </row>
    <row r="438" spans="1:2" x14ac:dyDescent="0.2">
      <c r="A438" s="160" t="s">
        <v>833</v>
      </c>
      <c r="B438" s="163" t="e">
        <f>'Sch. 9 Revenues'!#REF!</f>
        <v>#REF!</v>
      </c>
    </row>
    <row r="439" spans="1:2" x14ac:dyDescent="0.2">
      <c r="A439" s="160" t="s">
        <v>834</v>
      </c>
      <c r="B439" s="163" t="e">
        <f>'Sch. 9 Revenues'!#REF!</f>
        <v>#REF!</v>
      </c>
    </row>
    <row r="440" spans="1:2" x14ac:dyDescent="0.2">
      <c r="A440" s="160" t="s">
        <v>835</v>
      </c>
      <c r="B440" s="163" t="e">
        <f>'Sch. 9 Revenues'!#REF!</f>
        <v>#REF!</v>
      </c>
    </row>
    <row r="441" spans="1:2" x14ac:dyDescent="0.2">
      <c r="A441" s="160" t="s">
        <v>836</v>
      </c>
      <c r="B441" s="163" t="e">
        <f>'Sch. 9 Revenues'!#REF!</f>
        <v>#REF!</v>
      </c>
    </row>
    <row r="442" spans="1:2" x14ac:dyDescent="0.2">
      <c r="A442" s="160" t="s">
        <v>837</v>
      </c>
      <c r="B442" s="163" t="e">
        <f>'Sch. 9 Revenues'!#REF!</f>
        <v>#REF!</v>
      </c>
    </row>
    <row r="443" spans="1:2" x14ac:dyDescent="0.2">
      <c r="A443" s="160" t="s">
        <v>838</v>
      </c>
      <c r="B443" s="163" t="e">
        <f>'Sch. 9 Revenues'!#REF!</f>
        <v>#REF!</v>
      </c>
    </row>
    <row r="444" spans="1:2" x14ac:dyDescent="0.2">
      <c r="A444" s="160" t="s">
        <v>839</v>
      </c>
      <c r="B444" s="163" t="e">
        <f>'Sch. 9 Revenues'!#REF!</f>
        <v>#REF!</v>
      </c>
    </row>
    <row r="445" spans="1:2" x14ac:dyDescent="0.2">
      <c r="A445" s="160" t="s">
        <v>840</v>
      </c>
      <c r="B445" s="163" t="str">
        <f>'Sch. 9 Revenues'!C90</f>
        <v>Fees from Boards outside Ontario</v>
      </c>
    </row>
    <row r="446" spans="1:2" x14ac:dyDescent="0.2">
      <c r="A446" s="160" t="s">
        <v>841</v>
      </c>
      <c r="B446" s="163" t="e">
        <f>'Sch. 9 Revenues'!#REF!</f>
        <v>#REF!</v>
      </c>
    </row>
    <row r="447" spans="1:2" x14ac:dyDescent="0.2">
      <c r="A447" s="160" t="s">
        <v>842</v>
      </c>
      <c r="B447" s="163" t="str">
        <f>'Sch. 9 Revenues'!C91</f>
        <v>Fees from Individuals - Day School, Ontario Residents</v>
      </c>
    </row>
    <row r="448" spans="1:2" x14ac:dyDescent="0.2">
      <c r="A448" s="160" t="s">
        <v>843</v>
      </c>
      <c r="B448" s="163" t="e">
        <f>'Sch. 9 Revenues'!#REF!</f>
        <v>#REF!</v>
      </c>
    </row>
    <row r="449" spans="1:2" x14ac:dyDescent="0.2">
      <c r="A449" s="160" t="s">
        <v>844</v>
      </c>
      <c r="B449" s="163" t="str">
        <f>'Sch. 9 Revenues'!C92</f>
        <v>Fees from Individuals - Day School, Other</v>
      </c>
    </row>
    <row r="450" spans="1:2" x14ac:dyDescent="0.2">
      <c r="A450" s="160" t="s">
        <v>845</v>
      </c>
      <c r="B450" s="163" t="e">
        <f>'Sch. 9 Revenues'!#REF!</f>
        <v>#REF!</v>
      </c>
    </row>
    <row r="451" spans="1:2" x14ac:dyDescent="0.2">
      <c r="A451" s="160" t="s">
        <v>846</v>
      </c>
      <c r="B451" s="163" t="str">
        <f>'Sch. 9 Revenues'!C94</f>
        <v>Transportation Recoveries</v>
      </c>
    </row>
    <row r="452" spans="1:2" x14ac:dyDescent="0.2">
      <c r="A452" s="160" t="s">
        <v>847</v>
      </c>
      <c r="B452" s="163" t="e">
        <f>'Sch. 9 Revenues'!#REF!</f>
        <v>#REF!</v>
      </c>
    </row>
    <row r="453" spans="1:2" x14ac:dyDescent="0.2">
      <c r="A453" s="160" t="s">
        <v>848</v>
      </c>
      <c r="B453" s="163" t="str">
        <f>'Sch. 9 Revenues'!C95</f>
        <v>Rental Revenue - Instructional Accommodation / Schools</v>
      </c>
    </row>
    <row r="454" spans="1:2" x14ac:dyDescent="0.2">
      <c r="A454" s="160" t="s">
        <v>849</v>
      </c>
      <c r="B454" s="163" t="e">
        <f>'Sch. 9 Revenues'!#REF!</f>
        <v>#REF!</v>
      </c>
    </row>
    <row r="455" spans="1:2" x14ac:dyDescent="0.2">
      <c r="A455" s="160" t="s">
        <v>850</v>
      </c>
      <c r="B455" s="163">
        <f>'Sch. 9 Revenues'!C114</f>
        <v>0</v>
      </c>
    </row>
    <row r="456" spans="1:2" x14ac:dyDescent="0.2">
      <c r="A456" s="160" t="s">
        <v>851</v>
      </c>
      <c r="B456" s="163" t="e">
        <f>'Sch. 9 Revenues'!#REF!</f>
        <v>#REF!</v>
      </c>
    </row>
    <row r="457" spans="1:2" x14ac:dyDescent="0.2">
      <c r="A457" s="160" t="s">
        <v>852</v>
      </c>
      <c r="B457" s="163">
        <f>'Sch. 9 Revenues'!C115</f>
        <v>0</v>
      </c>
    </row>
    <row r="458" spans="1:2" x14ac:dyDescent="0.2">
      <c r="A458" s="160" t="s">
        <v>853</v>
      </c>
      <c r="B458" s="163" t="e">
        <f>'Sch. 9 Revenues'!#REF!</f>
        <v>#REF!</v>
      </c>
    </row>
    <row r="459" spans="1:2" x14ac:dyDescent="0.2">
      <c r="A459" s="160" t="s">
        <v>854</v>
      </c>
      <c r="B459" s="163" t="e">
        <f>'Sch. 9 Revenues'!#REF!</f>
        <v>#REF!</v>
      </c>
    </row>
    <row r="460" spans="1:2" x14ac:dyDescent="0.2">
      <c r="A460" s="160" t="s">
        <v>855</v>
      </c>
      <c r="B460" s="163" t="e">
        <f>'Sch. 9 Revenues'!#REF!</f>
        <v>#REF!</v>
      </c>
    </row>
    <row r="461" spans="1:2" x14ac:dyDescent="0.2">
      <c r="A461" s="160" t="s">
        <v>856</v>
      </c>
      <c r="B461" s="163" t="e">
        <f>'Sch. 9 Revenues'!#REF!</f>
        <v>#REF!</v>
      </c>
    </row>
    <row r="462" spans="1:2" x14ac:dyDescent="0.2">
      <c r="A462" s="160" t="s">
        <v>857</v>
      </c>
      <c r="B462" s="163" t="e">
        <f>'Sch. 9 Revenues'!#REF!</f>
        <v>#REF!</v>
      </c>
    </row>
    <row r="463" spans="1:2" x14ac:dyDescent="0.2">
      <c r="A463" s="160" t="s">
        <v>858</v>
      </c>
      <c r="B463" s="163" t="e">
        <f>'Sch. 9 Revenues'!#REF!</f>
        <v>#REF!</v>
      </c>
    </row>
    <row r="464" spans="1:2" x14ac:dyDescent="0.2">
      <c r="A464" s="160" t="s">
        <v>859</v>
      </c>
      <c r="B464" s="163" t="e">
        <f>'Sch. 9 Revenues'!#REF!</f>
        <v>#REF!</v>
      </c>
    </row>
    <row r="465" spans="1:2" x14ac:dyDescent="0.2">
      <c r="A465" s="160" t="s">
        <v>860</v>
      </c>
      <c r="B465" s="163" t="e">
        <f>'Sch. 9 Revenues'!#REF!</f>
        <v>#REF!</v>
      </c>
    </row>
    <row r="466" spans="1:2" x14ac:dyDescent="0.2">
      <c r="A466" s="160" t="s">
        <v>861</v>
      </c>
      <c r="B466" s="163" t="e">
        <f>'Sch. 9 Revenues'!#REF!</f>
        <v>#REF!</v>
      </c>
    </row>
    <row r="467" spans="1:2" x14ac:dyDescent="0.2">
      <c r="A467" s="160" t="s">
        <v>862</v>
      </c>
      <c r="B467" s="163" t="e">
        <f>'Sch. 9 Revenues'!#REF!</f>
        <v>#REF!</v>
      </c>
    </row>
    <row r="468" spans="1:2" x14ac:dyDescent="0.2">
      <c r="A468" s="160" t="s">
        <v>1332</v>
      </c>
      <c r="B468" s="163" t="e">
        <f>'Sch. 9 Revenues'!#REF!</f>
        <v>#REF!</v>
      </c>
    </row>
    <row r="469" spans="1:2" x14ac:dyDescent="0.2">
      <c r="A469" s="160" t="s">
        <v>1333</v>
      </c>
      <c r="B469" s="163" t="e">
        <f>'Sch. 9 Revenues'!#REF!</f>
        <v>#REF!</v>
      </c>
    </row>
    <row r="470" spans="1:2" x14ac:dyDescent="0.2">
      <c r="A470" s="160" t="s">
        <v>1334</v>
      </c>
      <c r="B470" s="163" t="e">
        <f>'Sch. 9 Revenues'!#REF!</f>
        <v>#REF!</v>
      </c>
    </row>
    <row r="471" spans="1:2" x14ac:dyDescent="0.2">
      <c r="A471" s="160" t="s">
        <v>1335</v>
      </c>
      <c r="B471" s="163" t="e">
        <f>'Sch. 9 Revenues'!#REF!</f>
        <v>#REF!</v>
      </c>
    </row>
    <row r="472" spans="1:2" x14ac:dyDescent="0.2">
      <c r="A472" s="160" t="s">
        <v>1336</v>
      </c>
      <c r="B472" s="163" t="e">
        <f>'Sch. 9 Revenues'!#REF!</f>
        <v>#REF!</v>
      </c>
    </row>
    <row r="473" spans="1:2" x14ac:dyDescent="0.2">
      <c r="A473" s="160" t="s">
        <v>1337</v>
      </c>
      <c r="B473" s="163" t="e">
        <f>'Sch. 9 Revenues'!#REF!</f>
        <v>#REF!</v>
      </c>
    </row>
    <row r="474" spans="1:2" x14ac:dyDescent="0.2">
      <c r="A474" s="160" t="s">
        <v>1338</v>
      </c>
      <c r="B474" s="163" t="e">
        <f>'Sch. 9 Revenues'!#REF!</f>
        <v>#REF!</v>
      </c>
    </row>
    <row r="475" spans="1:2" x14ac:dyDescent="0.2">
      <c r="A475" s="160" t="s">
        <v>1339</v>
      </c>
      <c r="B475" s="163" t="e">
        <f>'Sch. 9 Revenues'!#REF!</f>
        <v>#REF!</v>
      </c>
    </row>
    <row r="476" spans="1:2" x14ac:dyDescent="0.2">
      <c r="A476" s="160" t="s">
        <v>1340</v>
      </c>
      <c r="B476" s="163" t="e">
        <f>'Sch. 9 Revenues'!#REF!</f>
        <v>#REF!</v>
      </c>
    </row>
    <row r="477" spans="1:2" x14ac:dyDescent="0.2">
      <c r="A477" s="160" t="s">
        <v>1341</v>
      </c>
      <c r="B477" s="163">
        <f>'Sch. 10 Expenses'!D9</f>
        <v>0</v>
      </c>
    </row>
    <row r="478" spans="1:2" x14ac:dyDescent="0.2">
      <c r="A478" s="160" t="s">
        <v>1342</v>
      </c>
      <c r="B478" s="163">
        <f>'Sch. 10 Expenses'!G9</f>
        <v>0</v>
      </c>
    </row>
    <row r="479" spans="1:2" x14ac:dyDescent="0.2">
      <c r="A479" s="160" t="s">
        <v>1343</v>
      </c>
      <c r="B479" s="163">
        <f>'Sch. 10 Expenses'!I9</f>
        <v>0</v>
      </c>
    </row>
    <row r="480" spans="1:2" x14ac:dyDescent="0.2">
      <c r="A480" s="160" t="s">
        <v>1344</v>
      </c>
      <c r="B480" s="163">
        <f>'Sch. 10 Expenses'!J9</f>
        <v>0</v>
      </c>
    </row>
    <row r="481" spans="1:2" x14ac:dyDescent="0.2">
      <c r="A481" s="160" t="s">
        <v>1345</v>
      </c>
      <c r="B481" s="163">
        <f>'Sch. 10 Expenses'!D10</f>
        <v>0</v>
      </c>
    </row>
    <row r="482" spans="1:2" x14ac:dyDescent="0.2">
      <c r="A482" s="160" t="s">
        <v>1346</v>
      </c>
      <c r="B482" s="163">
        <f>'Sch. 10 Expenses'!D11</f>
        <v>0</v>
      </c>
    </row>
    <row r="483" spans="1:2" x14ac:dyDescent="0.2">
      <c r="A483" s="160" t="s">
        <v>1347</v>
      </c>
      <c r="B483" s="163">
        <f>'Sch. 10 Expenses'!G13</f>
        <v>0</v>
      </c>
    </row>
    <row r="484" spans="1:2" x14ac:dyDescent="0.2">
      <c r="A484" s="160" t="s">
        <v>1348</v>
      </c>
      <c r="B484" s="163" t="e">
        <f>'Sch. 10 Expenses'!#REF!</f>
        <v>#REF!</v>
      </c>
    </row>
    <row r="485" spans="1:2" x14ac:dyDescent="0.2">
      <c r="A485" s="160" t="s">
        <v>1349</v>
      </c>
      <c r="B485" s="163">
        <f>'Sch. 10 Expenses'!I13</f>
        <v>0</v>
      </c>
    </row>
    <row r="486" spans="1:2" x14ac:dyDescent="0.2">
      <c r="A486" s="160" t="s">
        <v>1350</v>
      </c>
      <c r="B486" s="163">
        <f>'Sch. 10 Expenses'!J13</f>
        <v>0</v>
      </c>
    </row>
    <row r="487" spans="1:2" x14ac:dyDescent="0.2">
      <c r="A487" s="160" t="s">
        <v>1351</v>
      </c>
      <c r="B487" s="163">
        <f>'Sch. 10 Expenses'!K13</f>
        <v>0</v>
      </c>
    </row>
    <row r="488" spans="1:2" x14ac:dyDescent="0.2">
      <c r="A488" s="160" t="s">
        <v>18</v>
      </c>
      <c r="B488" s="163">
        <f>'Sch. 10 Expenses'!G14</f>
        <v>0</v>
      </c>
    </row>
    <row r="489" spans="1:2" x14ac:dyDescent="0.2">
      <c r="A489" s="160" t="s">
        <v>19</v>
      </c>
      <c r="B489" s="163" t="e">
        <f>'Sch. 10 Expenses'!#REF!</f>
        <v>#REF!</v>
      </c>
    </row>
    <row r="490" spans="1:2" x14ac:dyDescent="0.2">
      <c r="A490" s="160" t="s">
        <v>20</v>
      </c>
      <c r="B490" s="163">
        <f>'Sch. 10 Expenses'!I14</f>
        <v>0</v>
      </c>
    </row>
    <row r="491" spans="1:2" x14ac:dyDescent="0.2">
      <c r="A491" s="160" t="s">
        <v>21</v>
      </c>
      <c r="B491" s="163">
        <f>'Sch. 10 Expenses'!J14</f>
        <v>0</v>
      </c>
    </row>
    <row r="492" spans="1:2" x14ac:dyDescent="0.2">
      <c r="A492" s="160" t="s">
        <v>22</v>
      </c>
      <c r="B492" s="163">
        <f>'Sch. 10 Expenses'!D15</f>
        <v>0</v>
      </c>
    </row>
    <row r="493" spans="1:2" x14ac:dyDescent="0.2">
      <c r="A493" s="160" t="s">
        <v>23</v>
      </c>
      <c r="B493" s="163">
        <f>'Sch. 10 Expenses'!G15</f>
        <v>0</v>
      </c>
    </row>
    <row r="494" spans="1:2" x14ac:dyDescent="0.2">
      <c r="A494" s="160" t="s">
        <v>24</v>
      </c>
      <c r="B494" s="163" t="e">
        <f>'Sch. 10 Expenses'!#REF!</f>
        <v>#REF!</v>
      </c>
    </row>
    <row r="495" spans="1:2" x14ac:dyDescent="0.2">
      <c r="A495" s="160" t="s">
        <v>25</v>
      </c>
      <c r="B495" s="163">
        <f>'Sch. 10 Expenses'!I15</f>
        <v>0</v>
      </c>
    </row>
    <row r="496" spans="1:2" x14ac:dyDescent="0.2">
      <c r="A496" s="160" t="s">
        <v>26</v>
      </c>
      <c r="B496" s="163">
        <f>'Sch. 10 Expenses'!J15</f>
        <v>0</v>
      </c>
    </row>
    <row r="497" spans="1:2" x14ac:dyDescent="0.2">
      <c r="A497" s="160" t="s">
        <v>27</v>
      </c>
      <c r="B497" s="163">
        <f>'Sch. 10 Expenses'!K15</f>
        <v>0</v>
      </c>
    </row>
    <row r="498" spans="1:2" x14ac:dyDescent="0.2">
      <c r="A498" s="160" t="s">
        <v>28</v>
      </c>
      <c r="B498" s="163">
        <f>'Sch. 10 Expenses'!D16</f>
        <v>0</v>
      </c>
    </row>
    <row r="499" spans="1:2" x14ac:dyDescent="0.2">
      <c r="A499" s="160" t="s">
        <v>29</v>
      </c>
      <c r="B499" s="163">
        <f>'Sch. 10 Expenses'!G16</f>
        <v>0</v>
      </c>
    </row>
    <row r="500" spans="1:2" x14ac:dyDescent="0.2">
      <c r="A500" s="160" t="s">
        <v>30</v>
      </c>
      <c r="B500" s="163">
        <f>'Sch. 10 Expenses'!J16</f>
        <v>0</v>
      </c>
    </row>
    <row r="501" spans="1:2" x14ac:dyDescent="0.2">
      <c r="A501" s="160" t="s">
        <v>31</v>
      </c>
      <c r="B501" s="163">
        <f>'Sch. 10 Expenses'!K16</f>
        <v>0</v>
      </c>
    </row>
    <row r="502" spans="1:2" x14ac:dyDescent="0.2">
      <c r="A502" s="160" t="s">
        <v>32</v>
      </c>
      <c r="B502" s="163">
        <f>'Sch. 10 Expenses'!D17</f>
        <v>0</v>
      </c>
    </row>
    <row r="503" spans="1:2" x14ac:dyDescent="0.2">
      <c r="A503" s="160" t="s">
        <v>33</v>
      </c>
      <c r="B503" s="163">
        <f>'Sch. 10 Expenses'!F17</f>
        <v>0</v>
      </c>
    </row>
    <row r="504" spans="1:2" x14ac:dyDescent="0.2">
      <c r="A504" s="160" t="s">
        <v>34</v>
      </c>
      <c r="B504" s="163">
        <f>'Sch. 10 Expenses'!K17</f>
        <v>0</v>
      </c>
    </row>
    <row r="505" spans="1:2" x14ac:dyDescent="0.2">
      <c r="A505" s="160" t="s">
        <v>35</v>
      </c>
      <c r="B505" s="163" t="e">
        <f>'Sch. 10 Expenses'!#REF!</f>
        <v>#REF!</v>
      </c>
    </row>
    <row r="506" spans="1:2" x14ac:dyDescent="0.2">
      <c r="A506" s="160" t="s">
        <v>36</v>
      </c>
      <c r="B506" s="163">
        <f>'Sch. 10 Expenses'!D19</f>
        <v>0</v>
      </c>
    </row>
    <row r="507" spans="1:2" x14ac:dyDescent="0.2">
      <c r="A507" s="160" t="s">
        <v>37</v>
      </c>
      <c r="B507" s="163">
        <f>'Sch. 10 Expenses'!F19</f>
        <v>0</v>
      </c>
    </row>
    <row r="508" spans="1:2" x14ac:dyDescent="0.2">
      <c r="A508" s="160" t="s">
        <v>38</v>
      </c>
      <c r="B508" s="163">
        <f>'Sch. 10 Expenses'!G19</f>
        <v>0</v>
      </c>
    </row>
    <row r="509" spans="1:2" x14ac:dyDescent="0.2">
      <c r="A509" s="160" t="s">
        <v>39</v>
      </c>
      <c r="B509" s="163">
        <f>'Sch. 10 Expenses'!K19</f>
        <v>0</v>
      </c>
    </row>
    <row r="510" spans="1:2" x14ac:dyDescent="0.2">
      <c r="A510" s="160" t="s">
        <v>40</v>
      </c>
      <c r="B510" s="163" t="e">
        <f>'Sch. 10 Expenses'!#REF!</f>
        <v>#REF!</v>
      </c>
    </row>
    <row r="511" spans="1:2" x14ac:dyDescent="0.2">
      <c r="A511" s="160" t="s">
        <v>41</v>
      </c>
      <c r="B511" s="163">
        <f>'Sch. 10 Expenses'!D20</f>
        <v>0</v>
      </c>
    </row>
    <row r="512" spans="1:2" x14ac:dyDescent="0.2">
      <c r="A512" s="160" t="s">
        <v>42</v>
      </c>
      <c r="B512" s="163">
        <f>'Sch. 10 Expenses'!F20</f>
        <v>0</v>
      </c>
    </row>
    <row r="513" spans="1:2" x14ac:dyDescent="0.2">
      <c r="A513" s="160" t="s">
        <v>43</v>
      </c>
      <c r="B513" s="163">
        <f>'Sch. 10 Expenses'!G20</f>
        <v>0</v>
      </c>
    </row>
    <row r="514" spans="1:2" x14ac:dyDescent="0.2">
      <c r="A514" s="160" t="s">
        <v>44</v>
      </c>
      <c r="B514" s="163" t="e">
        <f>'Sch. 10 Expenses'!#REF!</f>
        <v>#REF!</v>
      </c>
    </row>
    <row r="515" spans="1:2" x14ac:dyDescent="0.2">
      <c r="A515" s="160" t="s">
        <v>45</v>
      </c>
      <c r="B515" s="163">
        <f>'Sch. 10 Expenses'!I20</f>
        <v>0</v>
      </c>
    </row>
    <row r="516" spans="1:2" x14ac:dyDescent="0.2">
      <c r="A516" s="160" t="s">
        <v>46</v>
      </c>
      <c r="B516" s="163">
        <f>'Sch. 10 Expenses'!J20</f>
        <v>0</v>
      </c>
    </row>
    <row r="517" spans="1:2" x14ac:dyDescent="0.2">
      <c r="A517" s="160" t="s">
        <v>47</v>
      </c>
      <c r="B517" s="163">
        <f>'Sch. 10 Expenses'!D21</f>
        <v>0</v>
      </c>
    </row>
    <row r="518" spans="1:2" x14ac:dyDescent="0.2">
      <c r="A518" s="160" t="s">
        <v>48</v>
      </c>
      <c r="B518" s="163">
        <f>'Sch. 10 Expenses'!G21</f>
        <v>0</v>
      </c>
    </row>
    <row r="519" spans="1:2" x14ac:dyDescent="0.2">
      <c r="A519" s="160" t="s">
        <v>49</v>
      </c>
      <c r="B519" s="163" t="e">
        <f>'Sch. 10 Expenses'!#REF!</f>
        <v>#REF!</v>
      </c>
    </row>
    <row r="520" spans="1:2" x14ac:dyDescent="0.2">
      <c r="A520" s="160" t="s">
        <v>50</v>
      </c>
      <c r="B520" s="163">
        <f>'Sch. 10 Expenses'!I21</f>
        <v>0</v>
      </c>
    </row>
    <row r="521" spans="1:2" x14ac:dyDescent="0.2">
      <c r="A521" s="160" t="s">
        <v>51</v>
      </c>
      <c r="B521" s="163">
        <f>'Sch. 10 Expenses'!J21</f>
        <v>0</v>
      </c>
    </row>
    <row r="522" spans="1:2" x14ac:dyDescent="0.2">
      <c r="A522" s="160" t="s">
        <v>52</v>
      </c>
      <c r="B522" s="163">
        <f>'Sch. 10 Expenses'!K21</f>
        <v>0</v>
      </c>
    </row>
    <row r="523" spans="1:2" x14ac:dyDescent="0.2">
      <c r="A523" s="160" t="s">
        <v>53</v>
      </c>
      <c r="B523" s="163">
        <f>'Sch. 10 Expenses'!D23</f>
        <v>0</v>
      </c>
    </row>
    <row r="524" spans="1:2" x14ac:dyDescent="0.2">
      <c r="A524" s="160" t="s">
        <v>54</v>
      </c>
      <c r="B524" s="163">
        <f>'Sch. 10 Expenses'!F23</f>
        <v>0</v>
      </c>
    </row>
    <row r="525" spans="1:2" x14ac:dyDescent="0.2">
      <c r="A525" s="160" t="s">
        <v>55</v>
      </c>
      <c r="B525" s="163">
        <f>'Sch. 10 Expenses'!G23</f>
        <v>0</v>
      </c>
    </row>
    <row r="526" spans="1:2" x14ac:dyDescent="0.2">
      <c r="A526" s="160" t="s">
        <v>56</v>
      </c>
      <c r="B526" s="163" t="e">
        <f>'Sch. 10 Expenses'!#REF!</f>
        <v>#REF!</v>
      </c>
    </row>
    <row r="527" spans="1:2" x14ac:dyDescent="0.2">
      <c r="A527" s="160" t="s">
        <v>57</v>
      </c>
      <c r="B527" s="163">
        <f>'Sch. 10 Expenses'!I23</f>
        <v>0</v>
      </c>
    </row>
    <row r="528" spans="1:2" x14ac:dyDescent="0.2">
      <c r="A528" s="160" t="s">
        <v>58</v>
      </c>
      <c r="B528" s="163">
        <f>'Sch. 10 Expenses'!J23</f>
        <v>0</v>
      </c>
    </row>
    <row r="529" spans="1:2" x14ac:dyDescent="0.2">
      <c r="A529" s="160" t="s">
        <v>59</v>
      </c>
      <c r="B529" s="163">
        <f>'Sch. 10 Expenses'!K23</f>
        <v>0</v>
      </c>
    </row>
    <row r="530" spans="1:2" x14ac:dyDescent="0.2">
      <c r="A530" s="160" t="s">
        <v>60</v>
      </c>
      <c r="B530" s="163">
        <f>'Sch. 10 Expenses'!D27</f>
        <v>0</v>
      </c>
    </row>
    <row r="531" spans="1:2" x14ac:dyDescent="0.2">
      <c r="A531" s="160" t="s">
        <v>61</v>
      </c>
      <c r="B531" s="163">
        <f>'Sch. 10 Expenses'!F27</f>
        <v>0</v>
      </c>
    </row>
    <row r="532" spans="1:2" x14ac:dyDescent="0.2">
      <c r="A532" s="160" t="s">
        <v>62</v>
      </c>
      <c r="B532" s="163">
        <f>'Sch. 10 Expenses'!G27</f>
        <v>0</v>
      </c>
    </row>
    <row r="533" spans="1:2" x14ac:dyDescent="0.2">
      <c r="A533" s="160" t="s">
        <v>63</v>
      </c>
      <c r="B533" s="163">
        <f>'Sch. 10 Expenses'!K27</f>
        <v>0</v>
      </c>
    </row>
    <row r="534" spans="1:2" x14ac:dyDescent="0.2">
      <c r="A534" s="160" t="s">
        <v>64</v>
      </c>
      <c r="B534" s="163">
        <f>'Sch. 10 Expenses'!D28</f>
        <v>0</v>
      </c>
    </row>
    <row r="535" spans="1:2" x14ac:dyDescent="0.2">
      <c r="A535" s="160" t="s">
        <v>65</v>
      </c>
      <c r="B535" s="163">
        <f>'Sch. 10 Expenses'!F28</f>
        <v>0</v>
      </c>
    </row>
    <row r="536" spans="1:2" x14ac:dyDescent="0.2">
      <c r="A536" s="160" t="s">
        <v>66</v>
      </c>
      <c r="B536" s="163">
        <f>'Sch. 10 Expenses'!G28</f>
        <v>0</v>
      </c>
    </row>
    <row r="537" spans="1:2" x14ac:dyDescent="0.2">
      <c r="A537" s="160" t="s">
        <v>67</v>
      </c>
      <c r="B537" s="163">
        <f>'Sch. 10 Expenses'!K28</f>
        <v>0</v>
      </c>
    </row>
    <row r="538" spans="1:2" x14ac:dyDescent="0.2">
      <c r="A538" s="160" t="s">
        <v>68</v>
      </c>
      <c r="B538" s="163">
        <f>'Sch. 10 Expenses'!D29</f>
        <v>0</v>
      </c>
    </row>
    <row r="539" spans="1:2" x14ac:dyDescent="0.2">
      <c r="A539" s="160" t="s">
        <v>69</v>
      </c>
      <c r="B539" s="163">
        <f>'Sch. 10 Expenses'!F29</f>
        <v>0</v>
      </c>
    </row>
    <row r="540" spans="1:2" x14ac:dyDescent="0.2">
      <c r="A540" s="160" t="s">
        <v>70</v>
      </c>
      <c r="B540" s="163">
        <f>'Sch. 10 Expenses'!G29</f>
        <v>0</v>
      </c>
    </row>
    <row r="541" spans="1:2" x14ac:dyDescent="0.2">
      <c r="A541" s="160" t="s">
        <v>71</v>
      </c>
      <c r="B541" s="163" t="e">
        <f>'Sch. 10 Expenses'!#REF!</f>
        <v>#REF!</v>
      </c>
    </row>
    <row r="542" spans="1:2" x14ac:dyDescent="0.2">
      <c r="A542" s="160" t="s">
        <v>73</v>
      </c>
      <c r="B542" s="163">
        <f>'Sch. 10 Expenses'!I29</f>
        <v>0</v>
      </c>
    </row>
    <row r="543" spans="1:2" x14ac:dyDescent="0.2">
      <c r="A543" s="160" t="s">
        <v>74</v>
      </c>
      <c r="B543" s="163">
        <f>'Sch. 10 Expenses'!J29</f>
        <v>0</v>
      </c>
    </row>
    <row r="544" spans="1:2" x14ac:dyDescent="0.2">
      <c r="A544" s="160" t="s">
        <v>75</v>
      </c>
      <c r="B544" s="163">
        <f>'Sch. 10 Expenses'!K29</f>
        <v>0</v>
      </c>
    </row>
    <row r="545" spans="1:2" x14ac:dyDescent="0.2">
      <c r="A545" s="160" t="s">
        <v>76</v>
      </c>
      <c r="B545" s="163">
        <f>'Sch. 10 Expenses'!D34</f>
        <v>0</v>
      </c>
    </row>
    <row r="546" spans="1:2" x14ac:dyDescent="0.2">
      <c r="A546" s="160" t="s">
        <v>77</v>
      </c>
      <c r="B546" s="163">
        <f>'Sch. 10 Expenses'!F34</f>
        <v>0</v>
      </c>
    </row>
    <row r="547" spans="1:2" x14ac:dyDescent="0.2">
      <c r="A547" s="160" t="s">
        <v>78</v>
      </c>
      <c r="B547" s="163">
        <f>'Sch. 10 Expenses'!G34</f>
        <v>0</v>
      </c>
    </row>
    <row r="548" spans="1:2" x14ac:dyDescent="0.2">
      <c r="A548" s="160" t="s">
        <v>79</v>
      </c>
      <c r="B548" s="163" t="e">
        <f>'Sch. 10 Expenses'!#REF!</f>
        <v>#REF!</v>
      </c>
    </row>
    <row r="549" spans="1:2" x14ac:dyDescent="0.2">
      <c r="A549" s="160" t="s">
        <v>80</v>
      </c>
      <c r="B549" s="163">
        <f>'Sch. 10 Expenses'!I34</f>
        <v>0</v>
      </c>
    </row>
    <row r="550" spans="1:2" x14ac:dyDescent="0.2">
      <c r="A550" s="160" t="s">
        <v>81</v>
      </c>
      <c r="B550" s="163">
        <f>'Sch. 10 Expenses'!J34</f>
        <v>0</v>
      </c>
    </row>
    <row r="551" spans="1:2" x14ac:dyDescent="0.2">
      <c r="A551" s="160" t="s">
        <v>82</v>
      </c>
      <c r="B551" s="163">
        <f>'Sch. 10 Expenses'!K34</f>
        <v>0</v>
      </c>
    </row>
    <row r="552" spans="1:2" x14ac:dyDescent="0.2">
      <c r="A552" s="160" t="s">
        <v>83</v>
      </c>
      <c r="B552" s="163">
        <f>'Sch. 10 Expenses'!D35</f>
        <v>0</v>
      </c>
    </row>
    <row r="553" spans="1:2" x14ac:dyDescent="0.2">
      <c r="A553" s="160" t="s">
        <v>84</v>
      </c>
      <c r="B553" s="163">
        <f>'Sch. 10 Expenses'!F35</f>
        <v>0</v>
      </c>
    </row>
    <row r="554" spans="1:2" x14ac:dyDescent="0.2">
      <c r="A554" s="160" t="s">
        <v>85</v>
      </c>
      <c r="B554" s="163">
        <f>'Sch. 10 Expenses'!G35</f>
        <v>0</v>
      </c>
    </row>
    <row r="555" spans="1:2" x14ac:dyDescent="0.2">
      <c r="A555" s="160" t="s">
        <v>86</v>
      </c>
      <c r="B555" s="163" t="e">
        <f>'Sch. 10 Expenses'!#REF!</f>
        <v>#REF!</v>
      </c>
    </row>
    <row r="556" spans="1:2" x14ac:dyDescent="0.2">
      <c r="A556" s="160" t="s">
        <v>87</v>
      </c>
      <c r="B556" s="163">
        <f>'Sch. 10 Expenses'!I35</f>
        <v>0</v>
      </c>
    </row>
    <row r="557" spans="1:2" x14ac:dyDescent="0.2">
      <c r="A557" s="160" t="s">
        <v>88</v>
      </c>
      <c r="B557" s="163">
        <f>'Sch. 10 Expenses'!J35</f>
        <v>0</v>
      </c>
    </row>
    <row r="558" spans="1:2" x14ac:dyDescent="0.2">
      <c r="A558" s="160" t="s">
        <v>89</v>
      </c>
      <c r="B558" s="163">
        <f>'Sch. 10 Expenses'!K35</f>
        <v>0</v>
      </c>
    </row>
    <row r="559" spans="1:2" x14ac:dyDescent="0.2">
      <c r="A559" s="160" t="s">
        <v>90</v>
      </c>
      <c r="B559" s="163">
        <f>'Sch. 10 Expenses'!D40</f>
        <v>0</v>
      </c>
    </row>
    <row r="560" spans="1:2" x14ac:dyDescent="0.2">
      <c r="A560" s="160" t="s">
        <v>91</v>
      </c>
      <c r="B560" s="163">
        <f>'Sch. 10 Expenses'!F40</f>
        <v>0</v>
      </c>
    </row>
    <row r="561" spans="1:2" x14ac:dyDescent="0.2">
      <c r="A561" s="160" t="s">
        <v>92</v>
      </c>
      <c r="B561" s="163">
        <f>'Sch. 10 Expenses'!G40</f>
        <v>0</v>
      </c>
    </row>
    <row r="562" spans="1:2" x14ac:dyDescent="0.2">
      <c r="A562" s="160" t="s">
        <v>93</v>
      </c>
      <c r="B562" s="163" t="e">
        <f>'Sch. 10 Expenses'!#REF!</f>
        <v>#REF!</v>
      </c>
    </row>
    <row r="563" spans="1:2" x14ac:dyDescent="0.2">
      <c r="A563" s="160" t="s">
        <v>94</v>
      </c>
      <c r="B563" s="163">
        <f>'Sch. 10 Expenses'!I40</f>
        <v>0</v>
      </c>
    </row>
    <row r="564" spans="1:2" x14ac:dyDescent="0.2">
      <c r="A564" s="160" t="s">
        <v>95</v>
      </c>
      <c r="B564" s="163">
        <f>'Sch. 10 Expenses'!J40</f>
        <v>0</v>
      </c>
    </row>
    <row r="565" spans="1:2" x14ac:dyDescent="0.2">
      <c r="A565" s="160" t="s">
        <v>96</v>
      </c>
      <c r="B565" s="163">
        <f>'Sch. 10 Expenses'!K40</f>
        <v>0</v>
      </c>
    </row>
    <row r="566" spans="1:2" x14ac:dyDescent="0.2">
      <c r="A566" s="160" t="s">
        <v>97</v>
      </c>
      <c r="B566" s="163">
        <f>'Sch. 10 Expenses'!J41</f>
        <v>0</v>
      </c>
    </row>
    <row r="567" spans="1:2" x14ac:dyDescent="0.2">
      <c r="A567" s="160" t="s">
        <v>123</v>
      </c>
      <c r="B567" s="163">
        <f>'Sch. 10 Expenses'!K41</f>
        <v>0</v>
      </c>
    </row>
    <row r="568" spans="1:2" x14ac:dyDescent="0.2">
      <c r="A568" s="160" t="s">
        <v>124</v>
      </c>
      <c r="B568" s="163">
        <f>'Sch. 10 Expenses'!I43</f>
        <v>0</v>
      </c>
    </row>
    <row r="569" spans="1:2" x14ac:dyDescent="0.2">
      <c r="A569" s="160" t="s">
        <v>125</v>
      </c>
      <c r="B569" s="163">
        <f>'Sch. 10 Expenses'!J43</f>
        <v>0</v>
      </c>
    </row>
    <row r="570" spans="1:2" x14ac:dyDescent="0.2">
      <c r="A570" s="160" t="s">
        <v>126</v>
      </c>
      <c r="B570" s="163">
        <f>'Sch. 10 Expenses'!K43</f>
        <v>0</v>
      </c>
    </row>
    <row r="571" spans="1:2" x14ac:dyDescent="0.2">
      <c r="A571" s="160" t="s">
        <v>127</v>
      </c>
      <c r="B571" s="163" t="e">
        <f>'Sch. 10 Expenses'!#REF!</f>
        <v>#REF!</v>
      </c>
    </row>
    <row r="572" spans="1:2" x14ac:dyDescent="0.2">
      <c r="A572" s="160" t="s">
        <v>128</v>
      </c>
      <c r="B572" s="163">
        <f>'Sch. 10 Expenses'!D47</f>
        <v>0</v>
      </c>
    </row>
    <row r="573" spans="1:2" x14ac:dyDescent="0.2">
      <c r="A573" s="160" t="s">
        <v>129</v>
      </c>
      <c r="B573" s="163">
        <f>'Sch. 10 Expenses'!F47</f>
        <v>0</v>
      </c>
    </row>
    <row r="574" spans="1:2" x14ac:dyDescent="0.2">
      <c r="A574" s="160" t="s">
        <v>130</v>
      </c>
      <c r="B574" s="163">
        <f>'Sch. 10 Expenses'!G47</f>
        <v>0</v>
      </c>
    </row>
    <row r="575" spans="1:2" x14ac:dyDescent="0.2">
      <c r="A575" s="160" t="s">
        <v>131</v>
      </c>
      <c r="B575" s="163">
        <f>'Sch. 10 Expenses'!K47</f>
        <v>0</v>
      </c>
    </row>
    <row r="576" spans="1:2" x14ac:dyDescent="0.2">
      <c r="A576" s="160" t="s">
        <v>132</v>
      </c>
      <c r="B576" s="163">
        <f>'Sch. 10 Expenses'!D53</f>
        <v>0</v>
      </c>
    </row>
    <row r="577" spans="1:2" x14ac:dyDescent="0.2">
      <c r="A577" s="160" t="s">
        <v>133</v>
      </c>
      <c r="B577" s="163">
        <f>'Sch. 10 Expenses'!F53</f>
        <v>0</v>
      </c>
    </row>
    <row r="578" spans="1:2" x14ac:dyDescent="0.2">
      <c r="A578" s="160" t="s">
        <v>134</v>
      </c>
      <c r="B578" s="163">
        <f>'Sch. 10 Expenses'!G53</f>
        <v>0</v>
      </c>
    </row>
    <row r="579" spans="1:2" x14ac:dyDescent="0.2">
      <c r="A579" s="160" t="s">
        <v>135</v>
      </c>
      <c r="B579" s="163" t="e">
        <f>'Sch. 10 Expenses'!#REF!</f>
        <v>#REF!</v>
      </c>
    </row>
    <row r="580" spans="1:2" x14ac:dyDescent="0.2">
      <c r="A580" s="160" t="s">
        <v>136</v>
      </c>
      <c r="B580" s="163">
        <f>'Sch. 10 Expenses'!I53</f>
        <v>0</v>
      </c>
    </row>
    <row r="581" spans="1:2" x14ac:dyDescent="0.2">
      <c r="A581" s="160" t="s">
        <v>137</v>
      </c>
      <c r="B581" s="163">
        <f>'Sch. 10 Expenses'!J53</f>
        <v>0</v>
      </c>
    </row>
    <row r="582" spans="1:2" x14ac:dyDescent="0.2">
      <c r="A582" s="160" t="s">
        <v>138</v>
      </c>
      <c r="B582" s="163" t="e">
        <f>'Sch. 10 Expenses'!#REF!</f>
        <v>#REF!</v>
      </c>
    </row>
    <row r="583" spans="1:2" x14ac:dyDescent="0.2">
      <c r="A583" s="160" t="s">
        <v>139</v>
      </c>
      <c r="B583" s="163" t="e">
        <f>'Sch. 10 Expenses'!#REF!</f>
        <v>#REF!</v>
      </c>
    </row>
    <row r="584" spans="1:2" x14ac:dyDescent="0.2">
      <c r="A584" s="160" t="s">
        <v>140</v>
      </c>
      <c r="B584" s="163" t="e">
        <f>'Sch. 10 Expenses'!#REF!</f>
        <v>#REF!</v>
      </c>
    </row>
    <row r="585" spans="1:2" x14ac:dyDescent="0.2">
      <c r="A585" s="160" t="s">
        <v>141</v>
      </c>
      <c r="B585" s="163" t="e">
        <f>'Sch. 10 Expenses'!#REF!</f>
        <v>#REF!</v>
      </c>
    </row>
    <row r="586" spans="1:2" x14ac:dyDescent="0.2">
      <c r="A586" s="160" t="s">
        <v>142</v>
      </c>
      <c r="B586" s="163" t="e">
        <f>'Sch. 10 Expenses'!#REF!</f>
        <v>#REF!</v>
      </c>
    </row>
    <row r="587" spans="1:2" x14ac:dyDescent="0.2">
      <c r="A587" s="160" t="s">
        <v>143</v>
      </c>
      <c r="B587" s="163" t="e">
        <f>'Sch. 10 Expenses'!#REF!</f>
        <v>#REF!</v>
      </c>
    </row>
    <row r="588" spans="1:2" x14ac:dyDescent="0.2">
      <c r="A588" s="160" t="s">
        <v>144</v>
      </c>
      <c r="B588" s="163" t="e">
        <f>'Sch. 10 Expenses'!#REF!</f>
        <v>#REF!</v>
      </c>
    </row>
    <row r="589" spans="1:2" x14ac:dyDescent="0.2">
      <c r="A589" s="160" t="s">
        <v>145</v>
      </c>
      <c r="B589" s="163">
        <f>'Sch. 10 Expenses'!E9</f>
        <v>0</v>
      </c>
    </row>
    <row r="590" spans="1:2" x14ac:dyDescent="0.2">
      <c r="A590" s="160" t="s">
        <v>146</v>
      </c>
      <c r="B590" s="163">
        <f>'Sch. 10 Expenses'!E10</f>
        <v>0</v>
      </c>
    </row>
    <row r="591" spans="1:2" x14ac:dyDescent="0.2">
      <c r="A591" s="160" t="s">
        <v>147</v>
      </c>
      <c r="B591" s="163">
        <f>'Sch. 10 Expenses'!E11</f>
        <v>0</v>
      </c>
    </row>
    <row r="592" spans="1:2" x14ac:dyDescent="0.2">
      <c r="A592" s="160" t="s">
        <v>148</v>
      </c>
      <c r="B592" s="163">
        <f>'Sch. 10 Expenses'!E15</f>
        <v>0</v>
      </c>
    </row>
    <row r="593" spans="1:2" x14ac:dyDescent="0.2">
      <c r="A593" s="160" t="s">
        <v>149</v>
      </c>
      <c r="B593" s="163">
        <f>'Sch. 10 Expenses'!E16</f>
        <v>0</v>
      </c>
    </row>
    <row r="594" spans="1:2" x14ac:dyDescent="0.2">
      <c r="A594" s="160" t="s">
        <v>150</v>
      </c>
      <c r="B594" s="163">
        <f>'Sch. 10 Expenses'!E17</f>
        <v>0</v>
      </c>
    </row>
    <row r="595" spans="1:2" x14ac:dyDescent="0.2">
      <c r="A595" s="160" t="s">
        <v>151</v>
      </c>
      <c r="B595" s="163" t="e">
        <f>'Sch. 10 Expenses'!#REF!</f>
        <v>#REF!</v>
      </c>
    </row>
    <row r="596" spans="1:2" x14ac:dyDescent="0.2">
      <c r="A596" s="160" t="s">
        <v>152</v>
      </c>
      <c r="B596" s="163" t="e">
        <f>'Sch. 10 Expenses'!#REF!</f>
        <v>#REF!</v>
      </c>
    </row>
    <row r="597" spans="1:2" x14ac:dyDescent="0.2">
      <c r="A597" s="160" t="s">
        <v>153</v>
      </c>
      <c r="B597" s="163">
        <f>'Sch. 10 Expenses'!E19</f>
        <v>0</v>
      </c>
    </row>
    <row r="598" spans="1:2" x14ac:dyDescent="0.2">
      <c r="A598" s="160" t="s">
        <v>154</v>
      </c>
      <c r="B598" s="163" t="e">
        <f>'Sch. 10 Expenses'!#REF!</f>
        <v>#REF!</v>
      </c>
    </row>
    <row r="599" spans="1:2" x14ac:dyDescent="0.2">
      <c r="A599" s="160" t="s">
        <v>155</v>
      </c>
      <c r="B599" s="163">
        <f>'Sch. 10 Expenses'!E20</f>
        <v>0</v>
      </c>
    </row>
    <row r="600" spans="1:2" x14ac:dyDescent="0.2">
      <c r="A600" s="160" t="s">
        <v>156</v>
      </c>
      <c r="B600" s="163">
        <f>'Sch. 10 Expenses'!E21</f>
        <v>0</v>
      </c>
    </row>
    <row r="601" spans="1:2" x14ac:dyDescent="0.2">
      <c r="A601" s="160" t="s">
        <v>157</v>
      </c>
      <c r="B601" s="163">
        <f>'Sch. 10 Expenses'!E23</f>
        <v>0</v>
      </c>
    </row>
    <row r="602" spans="1:2" x14ac:dyDescent="0.2">
      <c r="A602" s="160" t="s">
        <v>158</v>
      </c>
      <c r="B602" s="163">
        <f>'Sch. 10 Expenses'!E27</f>
        <v>0</v>
      </c>
    </row>
    <row r="603" spans="1:2" x14ac:dyDescent="0.2">
      <c r="A603" s="160" t="s">
        <v>159</v>
      </c>
      <c r="B603" s="163">
        <f>'Sch. 10 Expenses'!E28</f>
        <v>0</v>
      </c>
    </row>
    <row r="604" spans="1:2" x14ac:dyDescent="0.2">
      <c r="A604" s="160" t="s">
        <v>160</v>
      </c>
      <c r="B604" s="163">
        <f>'Sch. 10 Expenses'!E29</f>
        <v>0</v>
      </c>
    </row>
    <row r="605" spans="1:2" x14ac:dyDescent="0.2">
      <c r="A605" s="160" t="s">
        <v>161</v>
      </c>
      <c r="B605" s="163">
        <f>'Sch. 10 Expenses'!E34</f>
        <v>0</v>
      </c>
    </row>
    <row r="606" spans="1:2" x14ac:dyDescent="0.2">
      <c r="A606" s="160" t="s">
        <v>162</v>
      </c>
      <c r="B606" s="163">
        <f>'Sch. 10 Expenses'!E35</f>
        <v>0</v>
      </c>
    </row>
    <row r="607" spans="1:2" x14ac:dyDescent="0.2">
      <c r="A607" s="160" t="s">
        <v>163</v>
      </c>
      <c r="B607" s="163">
        <f>'Sch. 10 Expenses'!E40</f>
        <v>0</v>
      </c>
    </row>
    <row r="608" spans="1:2" x14ac:dyDescent="0.2">
      <c r="A608" s="160" t="s">
        <v>164</v>
      </c>
      <c r="B608" s="163">
        <f>'Sch. 10 Expenses'!E47</f>
        <v>0</v>
      </c>
    </row>
    <row r="609" spans="1:2" x14ac:dyDescent="0.2">
      <c r="A609" s="160" t="s">
        <v>165</v>
      </c>
      <c r="B609" s="163">
        <f>'Sch. 10 Expenses'!E53</f>
        <v>0</v>
      </c>
    </row>
    <row r="610" spans="1:2" x14ac:dyDescent="0.2">
      <c r="A610" s="160" t="s">
        <v>166</v>
      </c>
      <c r="B610" s="163">
        <f>'Sch. 10 Expenses'!K53</f>
        <v>0</v>
      </c>
    </row>
    <row r="611" spans="1:2" x14ac:dyDescent="0.2">
      <c r="A611" s="160" t="s">
        <v>167</v>
      </c>
      <c r="B611" s="163">
        <f>'Sch. 10 Expenses'!N9</f>
        <v>0</v>
      </c>
    </row>
    <row r="612" spans="1:2" x14ac:dyDescent="0.2">
      <c r="A612" s="160" t="s">
        <v>168</v>
      </c>
      <c r="B612" s="163">
        <f>'Sch. 10 Expenses'!N10</f>
        <v>0</v>
      </c>
    </row>
    <row r="613" spans="1:2" x14ac:dyDescent="0.2">
      <c r="A613" s="160" t="s">
        <v>169</v>
      </c>
      <c r="B613" s="163">
        <f>'Sch. 10 Expenses'!N11</f>
        <v>0</v>
      </c>
    </row>
    <row r="614" spans="1:2" x14ac:dyDescent="0.2">
      <c r="A614" s="160" t="s">
        <v>170</v>
      </c>
      <c r="B614" s="163">
        <f>'Sch. 10 Expenses'!N13</f>
        <v>0</v>
      </c>
    </row>
    <row r="615" spans="1:2" x14ac:dyDescent="0.2">
      <c r="A615" s="160" t="s">
        <v>171</v>
      </c>
      <c r="B615" s="163">
        <f>'Sch. 10 Expenses'!N14</f>
        <v>0</v>
      </c>
    </row>
    <row r="616" spans="1:2" x14ac:dyDescent="0.2">
      <c r="A616" s="160" t="s">
        <v>172</v>
      </c>
      <c r="B616" s="163">
        <f>'Sch. 10 Expenses'!N15</f>
        <v>0</v>
      </c>
    </row>
    <row r="617" spans="1:2" x14ac:dyDescent="0.2">
      <c r="A617" s="160" t="s">
        <v>173</v>
      </c>
      <c r="B617" s="163">
        <f>'Sch. 10 Expenses'!N16</f>
        <v>0</v>
      </c>
    </row>
    <row r="618" spans="1:2" x14ac:dyDescent="0.2">
      <c r="A618" s="160" t="s">
        <v>174</v>
      </c>
      <c r="B618" s="163">
        <f>'Sch. 10 Expenses'!N17</f>
        <v>0</v>
      </c>
    </row>
    <row r="619" spans="1:2" x14ac:dyDescent="0.2">
      <c r="A619" s="160" t="s">
        <v>175</v>
      </c>
      <c r="B619" s="163" t="e">
        <f>'Sch. 10 Expenses'!#REF!</f>
        <v>#REF!</v>
      </c>
    </row>
    <row r="620" spans="1:2" x14ac:dyDescent="0.2">
      <c r="A620" s="160" t="s">
        <v>176</v>
      </c>
      <c r="B620" s="163" t="e">
        <f>'Sch. 10 Expenses'!#REF!</f>
        <v>#REF!</v>
      </c>
    </row>
    <row r="621" spans="1:2" x14ac:dyDescent="0.2">
      <c r="A621" s="160" t="s">
        <v>177</v>
      </c>
      <c r="B621" s="163">
        <f>'Sch. 10 Expenses'!N19</f>
        <v>0</v>
      </c>
    </row>
    <row r="622" spans="1:2" x14ac:dyDescent="0.2">
      <c r="A622" s="160" t="s">
        <v>178</v>
      </c>
      <c r="B622" s="163" t="e">
        <f>'Sch. 10 Expenses'!#REF!</f>
        <v>#REF!</v>
      </c>
    </row>
    <row r="623" spans="1:2" x14ac:dyDescent="0.2">
      <c r="A623" s="160" t="s">
        <v>179</v>
      </c>
      <c r="B623" s="163">
        <f>'Sch. 10 Expenses'!N20</f>
        <v>0</v>
      </c>
    </row>
    <row r="624" spans="1:2" x14ac:dyDescent="0.2">
      <c r="A624" s="160" t="s">
        <v>180</v>
      </c>
      <c r="B624" s="163">
        <f>'Sch. 10 Expenses'!N21</f>
        <v>0</v>
      </c>
    </row>
    <row r="625" spans="1:2" x14ac:dyDescent="0.2">
      <c r="A625" s="160" t="s">
        <v>181</v>
      </c>
      <c r="B625" s="163">
        <f>'Sch. 10 Expenses'!N23</f>
        <v>0</v>
      </c>
    </row>
    <row r="626" spans="1:2" x14ac:dyDescent="0.2">
      <c r="A626" s="160" t="s">
        <v>182</v>
      </c>
      <c r="B626" s="163">
        <f>'Sch. 10 Expenses'!N27</f>
        <v>0</v>
      </c>
    </row>
    <row r="627" spans="1:2" x14ac:dyDescent="0.2">
      <c r="A627" s="160" t="s">
        <v>183</v>
      </c>
      <c r="B627" s="163">
        <f>'Sch. 10 Expenses'!N28</f>
        <v>0</v>
      </c>
    </row>
    <row r="628" spans="1:2" x14ac:dyDescent="0.2">
      <c r="A628" s="160" t="s">
        <v>184</v>
      </c>
      <c r="B628" s="163">
        <f>'Sch. 10 Expenses'!N29</f>
        <v>0</v>
      </c>
    </row>
    <row r="629" spans="1:2" x14ac:dyDescent="0.2">
      <c r="A629" s="160" t="s">
        <v>185</v>
      </c>
      <c r="B629" s="163">
        <f>'Sch. 10 Expenses'!N34</f>
        <v>0</v>
      </c>
    </row>
    <row r="630" spans="1:2" x14ac:dyDescent="0.2">
      <c r="A630" s="160" t="s">
        <v>186</v>
      </c>
      <c r="B630" s="163">
        <f>'Sch. 10 Expenses'!N35</f>
        <v>0</v>
      </c>
    </row>
    <row r="631" spans="1:2" x14ac:dyDescent="0.2">
      <c r="A631" s="160" t="s">
        <v>187</v>
      </c>
      <c r="B631" s="163">
        <f>'Sch. 10 Expenses'!N40</f>
        <v>0</v>
      </c>
    </row>
    <row r="632" spans="1:2" x14ac:dyDescent="0.2">
      <c r="A632" s="160" t="s">
        <v>188</v>
      </c>
      <c r="B632" s="163">
        <f>'Sch. 10 Expenses'!N41</f>
        <v>0</v>
      </c>
    </row>
    <row r="633" spans="1:2" x14ac:dyDescent="0.2">
      <c r="A633" s="160" t="s">
        <v>189</v>
      </c>
      <c r="B633" s="163">
        <f>'Sch. 10 Expenses'!N43</f>
        <v>0</v>
      </c>
    </row>
    <row r="634" spans="1:2" x14ac:dyDescent="0.2">
      <c r="A634" s="160" t="s">
        <v>190</v>
      </c>
      <c r="B634" s="163" t="e">
        <f>'Sch. 10 Expenses'!#REF!</f>
        <v>#REF!</v>
      </c>
    </row>
    <row r="635" spans="1:2" x14ac:dyDescent="0.2">
      <c r="A635" s="160" t="s">
        <v>191</v>
      </c>
      <c r="B635" s="163">
        <f>'Sch. 10 Expenses'!N47</f>
        <v>0</v>
      </c>
    </row>
    <row r="636" spans="1:2" x14ac:dyDescent="0.2">
      <c r="A636" s="160" t="s">
        <v>192</v>
      </c>
      <c r="B636" s="163">
        <f>'Sch. 10 Expenses'!N53</f>
        <v>0</v>
      </c>
    </row>
    <row r="637" spans="1:2" x14ac:dyDescent="0.2">
      <c r="A637" s="160" t="s">
        <v>193</v>
      </c>
      <c r="B637" s="163">
        <f>'Sch 10ADJ - Adj.'!D9</f>
        <v>0</v>
      </c>
    </row>
    <row r="638" spans="1:2" x14ac:dyDescent="0.2">
      <c r="A638" s="160" t="s">
        <v>194</v>
      </c>
      <c r="B638" s="163">
        <f>'Sch 10ADJ - Adj.'!F9</f>
        <v>0</v>
      </c>
    </row>
    <row r="639" spans="1:2" x14ac:dyDescent="0.2">
      <c r="A639" s="160" t="s">
        <v>195</v>
      </c>
      <c r="B639" s="163">
        <f>'Sch 10ADJ - Adj.'!G9</f>
        <v>0</v>
      </c>
    </row>
    <row r="640" spans="1:2" x14ac:dyDescent="0.2">
      <c r="A640" s="160" t="s">
        <v>196</v>
      </c>
      <c r="B640" s="163">
        <f>'Sch 10ADJ - Adj.'!H9</f>
        <v>0</v>
      </c>
    </row>
    <row r="641" spans="1:2" x14ac:dyDescent="0.2">
      <c r="A641" s="160" t="s">
        <v>197</v>
      </c>
      <c r="B641" s="163" t="e">
        <f>'Sch 10ADJ - Adj.'!#REF!</f>
        <v>#REF!</v>
      </c>
    </row>
    <row r="642" spans="1:2" x14ac:dyDescent="0.2">
      <c r="A642" s="160" t="s">
        <v>198</v>
      </c>
      <c r="B642" s="163">
        <f>'Sch 10ADJ - Adj.'!J9</f>
        <v>0</v>
      </c>
    </row>
    <row r="643" spans="1:2" x14ac:dyDescent="0.2">
      <c r="A643" s="160" t="s">
        <v>199</v>
      </c>
      <c r="B643" s="163">
        <f>'Sch 10ADJ - Adj.'!M9</f>
        <v>0</v>
      </c>
    </row>
    <row r="644" spans="1:2" x14ac:dyDescent="0.2">
      <c r="A644" s="160" t="s">
        <v>200</v>
      </c>
      <c r="B644" s="163">
        <f>'Sch 10ADJ - Adj.'!D10</f>
        <v>0</v>
      </c>
    </row>
    <row r="645" spans="1:2" x14ac:dyDescent="0.2">
      <c r="A645" s="160" t="s">
        <v>201</v>
      </c>
      <c r="B645" s="163">
        <f>'Sch 10ADJ - Adj.'!F10</f>
        <v>0</v>
      </c>
    </row>
    <row r="646" spans="1:2" x14ac:dyDescent="0.2">
      <c r="A646" s="160" t="s">
        <v>202</v>
      </c>
      <c r="B646" s="163">
        <f>'Sch 10ADJ - Adj.'!G10</f>
        <v>0</v>
      </c>
    </row>
    <row r="647" spans="1:2" x14ac:dyDescent="0.2">
      <c r="A647" s="160" t="s">
        <v>203</v>
      </c>
      <c r="B647" s="163">
        <f>'Sch 10ADJ - Adj.'!H10</f>
        <v>0</v>
      </c>
    </row>
    <row r="648" spans="1:2" x14ac:dyDescent="0.2">
      <c r="A648" s="160" t="s">
        <v>204</v>
      </c>
      <c r="B648" s="163" t="e">
        <f>'Sch 10ADJ - Adj.'!#REF!</f>
        <v>#REF!</v>
      </c>
    </row>
    <row r="649" spans="1:2" x14ac:dyDescent="0.2">
      <c r="A649" s="160" t="s">
        <v>205</v>
      </c>
      <c r="B649" s="163">
        <f>'Sch 10ADJ - Adj.'!J10</f>
        <v>0</v>
      </c>
    </row>
    <row r="650" spans="1:2" x14ac:dyDescent="0.2">
      <c r="A650" s="160" t="s">
        <v>206</v>
      </c>
      <c r="B650" s="163">
        <f>'Sch 10ADJ - Adj.'!M10</f>
        <v>0</v>
      </c>
    </row>
    <row r="651" spans="1:2" x14ac:dyDescent="0.2">
      <c r="A651" s="160" t="s">
        <v>207</v>
      </c>
      <c r="B651" s="163">
        <f>'Sch 10ADJ - Adj.'!D11</f>
        <v>0</v>
      </c>
    </row>
    <row r="652" spans="1:2" x14ac:dyDescent="0.2">
      <c r="A652" s="160" t="s">
        <v>208</v>
      </c>
      <c r="B652" s="163">
        <f>'Sch 10ADJ - Adj.'!F11</f>
        <v>0</v>
      </c>
    </row>
    <row r="653" spans="1:2" x14ac:dyDescent="0.2">
      <c r="A653" s="160" t="s">
        <v>209</v>
      </c>
      <c r="B653" s="163">
        <f>'Sch 10ADJ - Adj.'!G11</f>
        <v>0</v>
      </c>
    </row>
    <row r="654" spans="1:2" x14ac:dyDescent="0.2">
      <c r="A654" s="160" t="s">
        <v>210</v>
      </c>
      <c r="B654" s="163">
        <f>'Sch 10ADJ - Adj.'!H11</f>
        <v>0</v>
      </c>
    </row>
    <row r="655" spans="1:2" x14ac:dyDescent="0.2">
      <c r="A655" s="160" t="s">
        <v>211</v>
      </c>
      <c r="B655" s="163" t="e">
        <f>'Sch 10ADJ - Adj.'!#REF!</f>
        <v>#REF!</v>
      </c>
    </row>
    <row r="656" spans="1:2" x14ac:dyDescent="0.2">
      <c r="A656" s="160" t="s">
        <v>212</v>
      </c>
      <c r="B656" s="163">
        <f>'Sch 10ADJ - Adj.'!J11</f>
        <v>0</v>
      </c>
    </row>
    <row r="657" spans="1:2" x14ac:dyDescent="0.2">
      <c r="A657" s="160" t="s">
        <v>213</v>
      </c>
      <c r="B657" s="163">
        <f>'Sch 10ADJ - Adj.'!M11</f>
        <v>0</v>
      </c>
    </row>
    <row r="658" spans="1:2" x14ac:dyDescent="0.2">
      <c r="A658" s="160" t="s">
        <v>214</v>
      </c>
      <c r="B658" s="163">
        <f>'Sch 10ADJ - Adj.'!D13</f>
        <v>0</v>
      </c>
    </row>
    <row r="659" spans="1:2" x14ac:dyDescent="0.2">
      <c r="A659" s="160" t="s">
        <v>215</v>
      </c>
      <c r="B659" s="163">
        <f>'Sch 10ADJ - Adj.'!F13</f>
        <v>0</v>
      </c>
    </row>
    <row r="660" spans="1:2" x14ac:dyDescent="0.2">
      <c r="A660" s="160" t="s">
        <v>216</v>
      </c>
      <c r="B660" s="163">
        <f>'Sch 10ADJ - Adj.'!G13</f>
        <v>0</v>
      </c>
    </row>
    <row r="661" spans="1:2" x14ac:dyDescent="0.2">
      <c r="A661" s="160" t="s">
        <v>217</v>
      </c>
      <c r="B661" s="163">
        <f>'Sch 10ADJ - Adj.'!H13</f>
        <v>0</v>
      </c>
    </row>
    <row r="662" spans="1:2" x14ac:dyDescent="0.2">
      <c r="A662" s="160" t="s">
        <v>902</v>
      </c>
      <c r="B662" s="163" t="e">
        <f>'Sch 10ADJ - Adj.'!#REF!</f>
        <v>#REF!</v>
      </c>
    </row>
    <row r="663" spans="1:2" x14ac:dyDescent="0.2">
      <c r="A663" s="160" t="s">
        <v>903</v>
      </c>
      <c r="B663" s="163">
        <f>'Sch 10ADJ - Adj.'!J13</f>
        <v>0</v>
      </c>
    </row>
    <row r="664" spans="1:2" x14ac:dyDescent="0.2">
      <c r="A664" s="160" t="s">
        <v>904</v>
      </c>
      <c r="B664" s="163">
        <f>'Sch 10ADJ - Adj.'!M13</f>
        <v>0</v>
      </c>
    </row>
    <row r="665" spans="1:2" x14ac:dyDescent="0.2">
      <c r="A665" s="160" t="s">
        <v>905</v>
      </c>
      <c r="B665" s="163">
        <f>'Sch 10ADJ - Adj.'!D14</f>
        <v>0</v>
      </c>
    </row>
    <row r="666" spans="1:2" x14ac:dyDescent="0.2">
      <c r="A666" s="160" t="s">
        <v>906</v>
      </c>
      <c r="B666" s="163">
        <f>'Sch 10ADJ - Adj.'!F14</f>
        <v>0</v>
      </c>
    </row>
    <row r="667" spans="1:2" x14ac:dyDescent="0.2">
      <c r="A667" s="160" t="s">
        <v>907</v>
      </c>
      <c r="B667" s="163">
        <f>'Sch 10ADJ - Adj.'!G14</f>
        <v>0</v>
      </c>
    </row>
    <row r="668" spans="1:2" x14ac:dyDescent="0.2">
      <c r="A668" s="160" t="s">
        <v>908</v>
      </c>
      <c r="B668" s="163">
        <f>'Sch 10ADJ - Adj.'!H14</f>
        <v>0</v>
      </c>
    </row>
    <row r="669" spans="1:2" x14ac:dyDescent="0.2">
      <c r="A669" s="160" t="s">
        <v>909</v>
      </c>
      <c r="B669" s="163" t="e">
        <f>'Sch 10ADJ - Adj.'!#REF!</f>
        <v>#REF!</v>
      </c>
    </row>
    <row r="670" spans="1:2" x14ac:dyDescent="0.2">
      <c r="A670" s="160" t="s">
        <v>910</v>
      </c>
      <c r="B670" s="163">
        <f>'Sch 10ADJ - Adj.'!J14</f>
        <v>0</v>
      </c>
    </row>
    <row r="671" spans="1:2" x14ac:dyDescent="0.2">
      <c r="A671" s="160" t="s">
        <v>911</v>
      </c>
      <c r="B671" s="163">
        <f>'Sch 10ADJ - Adj.'!M14</f>
        <v>0</v>
      </c>
    </row>
    <row r="672" spans="1:2" x14ac:dyDescent="0.2">
      <c r="A672" s="160" t="s">
        <v>912</v>
      </c>
      <c r="B672" s="163">
        <f>'Sch 10ADJ - Adj.'!D15</f>
        <v>0</v>
      </c>
    </row>
    <row r="673" spans="1:2" x14ac:dyDescent="0.2">
      <c r="A673" s="160" t="s">
        <v>913</v>
      </c>
      <c r="B673" s="163">
        <f>'Sch 10ADJ - Adj.'!F15</f>
        <v>0</v>
      </c>
    </row>
    <row r="674" spans="1:2" x14ac:dyDescent="0.2">
      <c r="A674" s="160" t="s">
        <v>914</v>
      </c>
      <c r="B674" s="163">
        <f>'Sch 10ADJ - Adj.'!G15</f>
        <v>0</v>
      </c>
    </row>
    <row r="675" spans="1:2" x14ac:dyDescent="0.2">
      <c r="A675" s="160" t="s">
        <v>915</v>
      </c>
      <c r="B675" s="163">
        <f>'Sch 10ADJ - Adj.'!H15</f>
        <v>0</v>
      </c>
    </row>
    <row r="676" spans="1:2" x14ac:dyDescent="0.2">
      <c r="A676" s="160" t="s">
        <v>916</v>
      </c>
      <c r="B676" s="163" t="e">
        <f>'Sch 10ADJ - Adj.'!#REF!</f>
        <v>#REF!</v>
      </c>
    </row>
    <row r="677" spans="1:2" x14ac:dyDescent="0.2">
      <c r="A677" s="160" t="s">
        <v>917</v>
      </c>
      <c r="B677" s="163">
        <f>'Sch 10ADJ - Adj.'!J15</f>
        <v>0</v>
      </c>
    </row>
    <row r="678" spans="1:2" x14ac:dyDescent="0.2">
      <c r="A678" s="160" t="s">
        <v>918</v>
      </c>
      <c r="B678" s="163">
        <f>'Sch 10ADJ - Adj.'!M15</f>
        <v>0</v>
      </c>
    </row>
    <row r="679" spans="1:2" x14ac:dyDescent="0.2">
      <c r="A679" s="160" t="s">
        <v>919</v>
      </c>
      <c r="B679" s="163">
        <f>'Sch 10ADJ - Adj.'!D16</f>
        <v>0</v>
      </c>
    </row>
    <row r="680" spans="1:2" x14ac:dyDescent="0.2">
      <c r="A680" s="160" t="s">
        <v>920</v>
      </c>
      <c r="B680" s="163">
        <f>'Sch 10ADJ - Adj.'!F16</f>
        <v>0</v>
      </c>
    </row>
    <row r="681" spans="1:2" x14ac:dyDescent="0.2">
      <c r="A681" s="160" t="s">
        <v>921</v>
      </c>
      <c r="B681" s="163">
        <f>'Sch 10ADJ - Adj.'!G16</f>
        <v>0</v>
      </c>
    </row>
    <row r="682" spans="1:2" x14ac:dyDescent="0.2">
      <c r="A682" s="160" t="s">
        <v>922</v>
      </c>
      <c r="B682" s="163">
        <f>'Sch 10ADJ - Adj.'!H16</f>
        <v>0</v>
      </c>
    </row>
    <row r="683" spans="1:2" x14ac:dyDescent="0.2">
      <c r="A683" s="160" t="s">
        <v>923</v>
      </c>
      <c r="B683" s="163" t="e">
        <f>'Sch 10ADJ - Adj.'!#REF!</f>
        <v>#REF!</v>
      </c>
    </row>
    <row r="684" spans="1:2" x14ac:dyDescent="0.2">
      <c r="A684" s="160" t="s">
        <v>924</v>
      </c>
      <c r="B684" s="163">
        <f>'Sch 10ADJ - Adj.'!J16</f>
        <v>0</v>
      </c>
    </row>
    <row r="685" spans="1:2" x14ac:dyDescent="0.2">
      <c r="A685" s="160" t="s">
        <v>925</v>
      </c>
      <c r="B685" s="163">
        <f>'Sch 10ADJ - Adj.'!M16</f>
        <v>0</v>
      </c>
    </row>
    <row r="686" spans="1:2" x14ac:dyDescent="0.2">
      <c r="A686" s="160" t="s">
        <v>926</v>
      </c>
      <c r="B686" s="163">
        <f>'Sch 10ADJ - Adj.'!D17</f>
        <v>0</v>
      </c>
    </row>
    <row r="687" spans="1:2" x14ac:dyDescent="0.2">
      <c r="A687" s="160" t="s">
        <v>927</v>
      </c>
      <c r="B687" s="163">
        <f>'Sch 10ADJ - Adj.'!F17</f>
        <v>0</v>
      </c>
    </row>
    <row r="688" spans="1:2" x14ac:dyDescent="0.2">
      <c r="A688" s="160" t="s">
        <v>928</v>
      </c>
      <c r="B688" s="163">
        <f>'Sch 10ADJ - Adj.'!G17</f>
        <v>0</v>
      </c>
    </row>
    <row r="689" spans="1:2" x14ac:dyDescent="0.2">
      <c r="A689" s="160" t="s">
        <v>929</v>
      </c>
      <c r="B689" s="163">
        <f>'Sch 10ADJ - Adj.'!H17</f>
        <v>0</v>
      </c>
    </row>
    <row r="690" spans="1:2" x14ac:dyDescent="0.2">
      <c r="A690" s="160" t="s">
        <v>930</v>
      </c>
      <c r="B690" s="163" t="e">
        <f>'Sch 10ADJ - Adj.'!#REF!</f>
        <v>#REF!</v>
      </c>
    </row>
    <row r="691" spans="1:2" x14ac:dyDescent="0.2">
      <c r="A691" s="160" t="s">
        <v>931</v>
      </c>
      <c r="B691" s="163">
        <f>'Sch 10ADJ - Adj.'!J17</f>
        <v>0</v>
      </c>
    </row>
    <row r="692" spans="1:2" x14ac:dyDescent="0.2">
      <c r="A692" s="160" t="s">
        <v>932</v>
      </c>
      <c r="B692" s="163">
        <f>'Sch 10ADJ - Adj.'!M17</f>
        <v>0</v>
      </c>
    </row>
    <row r="693" spans="1:2" x14ac:dyDescent="0.2">
      <c r="A693" s="160" t="s">
        <v>933</v>
      </c>
      <c r="B693" s="163" t="e">
        <f>'Sch 10ADJ - Adj.'!#REF!</f>
        <v>#REF!</v>
      </c>
    </row>
    <row r="694" spans="1:2" x14ac:dyDescent="0.2">
      <c r="A694" s="160" t="s">
        <v>934</v>
      </c>
      <c r="B694" s="163" t="e">
        <f>'Sch 10ADJ - Adj.'!#REF!</f>
        <v>#REF!</v>
      </c>
    </row>
    <row r="695" spans="1:2" x14ac:dyDescent="0.2">
      <c r="A695" s="160" t="s">
        <v>935</v>
      </c>
      <c r="B695" s="163" t="e">
        <f>'Sch 10ADJ - Adj.'!#REF!</f>
        <v>#REF!</v>
      </c>
    </row>
    <row r="696" spans="1:2" x14ac:dyDescent="0.2">
      <c r="A696" s="160" t="s">
        <v>936</v>
      </c>
      <c r="B696" s="163" t="e">
        <f>'Sch 10ADJ - Adj.'!#REF!</f>
        <v>#REF!</v>
      </c>
    </row>
    <row r="697" spans="1:2" x14ac:dyDescent="0.2">
      <c r="A697" s="160" t="s">
        <v>937</v>
      </c>
      <c r="B697" s="163" t="e">
        <f>'Sch 10ADJ - Adj.'!#REF!</f>
        <v>#REF!</v>
      </c>
    </row>
    <row r="698" spans="1:2" x14ac:dyDescent="0.2">
      <c r="A698" s="160" t="s">
        <v>938</v>
      </c>
      <c r="B698" s="163" t="e">
        <f>'Sch 10ADJ - Adj.'!#REF!</f>
        <v>#REF!</v>
      </c>
    </row>
    <row r="699" spans="1:2" x14ac:dyDescent="0.2">
      <c r="A699" s="160" t="s">
        <v>939</v>
      </c>
      <c r="B699" s="163" t="e">
        <f>'Sch 10ADJ - Adj.'!#REF!</f>
        <v>#REF!</v>
      </c>
    </row>
    <row r="700" spans="1:2" x14ac:dyDescent="0.2">
      <c r="A700" s="160" t="s">
        <v>940</v>
      </c>
      <c r="B700" s="163" t="e">
        <f>'Sch 10ADJ - Adj.'!#REF!</f>
        <v>#REF!</v>
      </c>
    </row>
    <row r="701" spans="1:2" x14ac:dyDescent="0.2">
      <c r="A701" s="160" t="s">
        <v>941</v>
      </c>
      <c r="B701" s="163" t="e">
        <f>'Sch 10ADJ - Adj.'!#REF!</f>
        <v>#REF!</v>
      </c>
    </row>
    <row r="702" spans="1:2" x14ac:dyDescent="0.2">
      <c r="A702" s="160" t="s">
        <v>942</v>
      </c>
      <c r="B702" s="163" t="e">
        <f>'Sch 10ADJ - Adj.'!#REF!</f>
        <v>#REF!</v>
      </c>
    </row>
    <row r="703" spans="1:2" x14ac:dyDescent="0.2">
      <c r="A703" s="160" t="s">
        <v>943</v>
      </c>
      <c r="B703" s="163" t="e">
        <f>'Sch 10ADJ - Adj.'!#REF!</f>
        <v>#REF!</v>
      </c>
    </row>
    <row r="704" spans="1:2" x14ac:dyDescent="0.2">
      <c r="A704" s="160" t="s">
        <v>944</v>
      </c>
      <c r="B704" s="163" t="e">
        <f>'Sch 10ADJ - Adj.'!#REF!</f>
        <v>#REF!</v>
      </c>
    </row>
    <row r="705" spans="1:2" x14ac:dyDescent="0.2">
      <c r="A705" s="160" t="s">
        <v>945</v>
      </c>
      <c r="B705" s="163" t="e">
        <f>'Sch 10ADJ - Adj.'!#REF!</f>
        <v>#REF!</v>
      </c>
    </row>
    <row r="706" spans="1:2" x14ac:dyDescent="0.2">
      <c r="A706" s="160" t="s">
        <v>946</v>
      </c>
      <c r="B706" s="163" t="e">
        <f>'Sch 10ADJ - Adj.'!#REF!</f>
        <v>#REF!</v>
      </c>
    </row>
    <row r="707" spans="1:2" x14ac:dyDescent="0.2">
      <c r="A707" s="160" t="s">
        <v>947</v>
      </c>
      <c r="B707" s="163">
        <f>'Sch 10ADJ - Adj.'!D19</f>
        <v>0</v>
      </c>
    </row>
    <row r="708" spans="1:2" x14ac:dyDescent="0.2">
      <c r="A708" s="160" t="s">
        <v>948</v>
      </c>
      <c r="B708" s="163">
        <f>'Sch 10ADJ - Adj.'!F19</f>
        <v>0</v>
      </c>
    </row>
    <row r="709" spans="1:2" x14ac:dyDescent="0.2">
      <c r="A709" s="160" t="s">
        <v>949</v>
      </c>
      <c r="B709" s="163">
        <f>'Sch 10ADJ - Adj.'!G19</f>
        <v>0</v>
      </c>
    </row>
    <row r="710" spans="1:2" x14ac:dyDescent="0.2">
      <c r="A710" s="160" t="s">
        <v>950</v>
      </c>
      <c r="B710" s="163">
        <f>'Sch 10ADJ - Adj.'!H19</f>
        <v>0</v>
      </c>
    </row>
    <row r="711" spans="1:2" x14ac:dyDescent="0.2">
      <c r="A711" s="160" t="s">
        <v>951</v>
      </c>
      <c r="B711" s="163" t="e">
        <f>'Sch 10ADJ - Adj.'!#REF!</f>
        <v>#REF!</v>
      </c>
    </row>
    <row r="712" spans="1:2" x14ac:dyDescent="0.2">
      <c r="A712" s="160" t="s">
        <v>952</v>
      </c>
      <c r="B712" s="163">
        <f>'Sch 10ADJ - Adj.'!J19</f>
        <v>0</v>
      </c>
    </row>
    <row r="713" spans="1:2" x14ac:dyDescent="0.2">
      <c r="A713" s="160" t="s">
        <v>953</v>
      </c>
      <c r="B713" s="163">
        <f>'Sch 10ADJ - Adj.'!M19</f>
        <v>0</v>
      </c>
    </row>
    <row r="714" spans="1:2" x14ac:dyDescent="0.2">
      <c r="A714" s="160" t="s">
        <v>954</v>
      </c>
      <c r="B714" s="163" t="e">
        <f>'Sch 10ADJ - Adj.'!#REF!</f>
        <v>#REF!</v>
      </c>
    </row>
    <row r="715" spans="1:2" x14ac:dyDescent="0.2">
      <c r="A715" s="160" t="s">
        <v>955</v>
      </c>
      <c r="B715" s="163" t="e">
        <f>'Sch 10ADJ - Adj.'!#REF!</f>
        <v>#REF!</v>
      </c>
    </row>
    <row r="716" spans="1:2" x14ac:dyDescent="0.2">
      <c r="A716" s="160" t="s">
        <v>956</v>
      </c>
      <c r="B716" s="163" t="e">
        <f>'Sch 10ADJ - Adj.'!#REF!</f>
        <v>#REF!</v>
      </c>
    </row>
    <row r="717" spans="1:2" x14ac:dyDescent="0.2">
      <c r="A717" s="160" t="s">
        <v>957</v>
      </c>
      <c r="B717" s="163" t="e">
        <f>'Sch 10ADJ - Adj.'!#REF!</f>
        <v>#REF!</v>
      </c>
    </row>
    <row r="718" spans="1:2" x14ac:dyDescent="0.2">
      <c r="A718" s="160" t="s">
        <v>958</v>
      </c>
      <c r="B718" s="163" t="e">
        <f>'Sch 10ADJ - Adj.'!#REF!</f>
        <v>#REF!</v>
      </c>
    </row>
    <row r="719" spans="1:2" x14ac:dyDescent="0.2">
      <c r="A719" s="160" t="s">
        <v>959</v>
      </c>
      <c r="B719" s="163" t="e">
        <f>'Sch 10ADJ - Adj.'!#REF!</f>
        <v>#REF!</v>
      </c>
    </row>
    <row r="720" spans="1:2" x14ac:dyDescent="0.2">
      <c r="A720" s="160" t="s">
        <v>960</v>
      </c>
      <c r="B720" s="163" t="e">
        <f>'Sch 10ADJ - Adj.'!#REF!</f>
        <v>#REF!</v>
      </c>
    </row>
    <row r="721" spans="1:2" x14ac:dyDescent="0.2">
      <c r="A721" s="160" t="s">
        <v>961</v>
      </c>
      <c r="B721" s="163">
        <f>'Sch 10ADJ - Adj.'!D20</f>
        <v>0</v>
      </c>
    </row>
    <row r="722" spans="1:2" x14ac:dyDescent="0.2">
      <c r="A722" s="160" t="s">
        <v>962</v>
      </c>
      <c r="B722" s="163">
        <f>'Sch 10ADJ - Adj.'!F20</f>
        <v>0</v>
      </c>
    </row>
    <row r="723" spans="1:2" x14ac:dyDescent="0.2">
      <c r="A723" s="160" t="s">
        <v>963</v>
      </c>
      <c r="B723" s="163">
        <f>'Sch 10ADJ - Adj.'!G20</f>
        <v>0</v>
      </c>
    </row>
    <row r="724" spans="1:2" x14ac:dyDescent="0.2">
      <c r="A724" s="160" t="s">
        <v>964</v>
      </c>
      <c r="B724" s="163">
        <f>'Sch 10ADJ - Adj.'!H20</f>
        <v>0</v>
      </c>
    </row>
    <row r="725" spans="1:2" x14ac:dyDescent="0.2">
      <c r="A725" s="160" t="s">
        <v>965</v>
      </c>
      <c r="B725" s="163" t="e">
        <f>'Sch 10ADJ - Adj.'!#REF!</f>
        <v>#REF!</v>
      </c>
    </row>
    <row r="726" spans="1:2" x14ac:dyDescent="0.2">
      <c r="A726" s="160" t="s">
        <v>966</v>
      </c>
      <c r="B726" s="163">
        <f>'Sch 10ADJ - Adj.'!J20</f>
        <v>0</v>
      </c>
    </row>
    <row r="727" spans="1:2" x14ac:dyDescent="0.2">
      <c r="A727" s="160" t="s">
        <v>967</v>
      </c>
      <c r="B727" s="163">
        <f>'Sch 10ADJ - Adj.'!M20</f>
        <v>0</v>
      </c>
    </row>
    <row r="728" spans="1:2" x14ac:dyDescent="0.2">
      <c r="A728" s="160" t="s">
        <v>968</v>
      </c>
      <c r="B728" s="163">
        <f>'Sch 10ADJ - Adj.'!D21</f>
        <v>0</v>
      </c>
    </row>
    <row r="729" spans="1:2" x14ac:dyDescent="0.2">
      <c r="A729" s="160" t="s">
        <v>969</v>
      </c>
      <c r="B729" s="163">
        <f>'Sch 10ADJ - Adj.'!F21</f>
        <v>0</v>
      </c>
    </row>
    <row r="730" spans="1:2" x14ac:dyDescent="0.2">
      <c r="A730" s="160" t="s">
        <v>970</v>
      </c>
      <c r="B730" s="163">
        <f>'Sch 10ADJ - Adj.'!G21</f>
        <v>0</v>
      </c>
    </row>
    <row r="731" spans="1:2" x14ac:dyDescent="0.2">
      <c r="A731" s="160" t="s">
        <v>971</v>
      </c>
      <c r="B731" s="163">
        <f>'Sch 10ADJ - Adj.'!H21</f>
        <v>0</v>
      </c>
    </row>
    <row r="732" spans="1:2" x14ac:dyDescent="0.2">
      <c r="A732" s="160" t="s">
        <v>972</v>
      </c>
      <c r="B732" s="163" t="e">
        <f>'Sch 10ADJ - Adj.'!#REF!</f>
        <v>#REF!</v>
      </c>
    </row>
    <row r="733" spans="1:2" x14ac:dyDescent="0.2">
      <c r="A733" s="160" t="s">
        <v>973</v>
      </c>
      <c r="B733" s="163">
        <f>'Sch 10ADJ - Adj.'!J21</f>
        <v>0</v>
      </c>
    </row>
    <row r="734" spans="1:2" x14ac:dyDescent="0.2">
      <c r="A734" s="160" t="s">
        <v>974</v>
      </c>
      <c r="B734" s="163">
        <f>'Sch 10ADJ - Adj.'!M21</f>
        <v>0</v>
      </c>
    </row>
    <row r="735" spans="1:2" x14ac:dyDescent="0.2">
      <c r="A735" s="160" t="s">
        <v>975</v>
      </c>
      <c r="B735" s="163" t="e">
        <f>'Sch 10ADJ - Adj.'!#REF!</f>
        <v>#REF!</v>
      </c>
    </row>
    <row r="736" spans="1:2" x14ac:dyDescent="0.2">
      <c r="A736" s="160" t="s">
        <v>976</v>
      </c>
      <c r="B736" s="163" t="e">
        <f>'Sch 10ADJ - Adj.'!#REF!</f>
        <v>#REF!</v>
      </c>
    </row>
    <row r="737" spans="1:2" x14ac:dyDescent="0.2">
      <c r="A737" s="160" t="s">
        <v>977</v>
      </c>
      <c r="B737" s="163" t="e">
        <f>'Sch 10ADJ - Adj.'!#REF!</f>
        <v>#REF!</v>
      </c>
    </row>
    <row r="738" spans="1:2" x14ac:dyDescent="0.2">
      <c r="A738" s="160" t="s">
        <v>978</v>
      </c>
      <c r="B738" s="163" t="e">
        <f>'Sch 10ADJ - Adj.'!#REF!</f>
        <v>#REF!</v>
      </c>
    </row>
    <row r="739" spans="1:2" x14ac:dyDescent="0.2">
      <c r="A739" s="160" t="s">
        <v>979</v>
      </c>
      <c r="B739" s="163" t="e">
        <f>'Sch 10ADJ - Adj.'!#REF!</f>
        <v>#REF!</v>
      </c>
    </row>
    <row r="740" spans="1:2" x14ac:dyDescent="0.2">
      <c r="A740" s="160" t="s">
        <v>980</v>
      </c>
      <c r="B740" s="163" t="e">
        <f>'Sch 10ADJ - Adj.'!#REF!</f>
        <v>#REF!</v>
      </c>
    </row>
    <row r="741" spans="1:2" x14ac:dyDescent="0.2">
      <c r="A741" s="160" t="s">
        <v>981</v>
      </c>
      <c r="B741" s="163" t="e">
        <f>'Sch 10ADJ - Adj.'!#REF!</f>
        <v>#REF!</v>
      </c>
    </row>
    <row r="742" spans="1:2" x14ac:dyDescent="0.2">
      <c r="A742" s="160" t="s">
        <v>982</v>
      </c>
      <c r="B742" s="163">
        <f>'Sch 10ADJ - Adj.'!D27</f>
        <v>0</v>
      </c>
    </row>
    <row r="743" spans="1:2" x14ac:dyDescent="0.2">
      <c r="A743" s="160" t="s">
        <v>983</v>
      </c>
      <c r="B743" s="163">
        <f>'Sch 10ADJ - Adj.'!F27</f>
        <v>0</v>
      </c>
    </row>
    <row r="744" spans="1:2" x14ac:dyDescent="0.2">
      <c r="A744" s="160" t="s">
        <v>984</v>
      </c>
      <c r="B744" s="163">
        <f>'Sch 10ADJ - Adj.'!G27</f>
        <v>0</v>
      </c>
    </row>
    <row r="745" spans="1:2" x14ac:dyDescent="0.2">
      <c r="A745" s="160" t="s">
        <v>985</v>
      </c>
      <c r="B745" s="163">
        <f>'Sch 10ADJ - Adj.'!H27</f>
        <v>0</v>
      </c>
    </row>
    <row r="746" spans="1:2" x14ac:dyDescent="0.2">
      <c r="A746" s="160" t="s">
        <v>1028</v>
      </c>
      <c r="B746" s="163" t="e">
        <f>'Sch 10ADJ - Adj.'!#REF!</f>
        <v>#REF!</v>
      </c>
    </row>
    <row r="747" spans="1:2" x14ac:dyDescent="0.2">
      <c r="A747" s="160" t="s">
        <v>1029</v>
      </c>
      <c r="B747" s="163">
        <f>'Sch 10ADJ - Adj.'!J27</f>
        <v>0</v>
      </c>
    </row>
    <row r="748" spans="1:2" x14ac:dyDescent="0.2">
      <c r="A748" s="160" t="s">
        <v>1030</v>
      </c>
      <c r="B748" s="163">
        <f>'Sch 10ADJ - Adj.'!M27</f>
        <v>0</v>
      </c>
    </row>
    <row r="749" spans="1:2" x14ac:dyDescent="0.2">
      <c r="A749" s="160" t="s">
        <v>1031</v>
      </c>
      <c r="B749" s="163">
        <f>'Sch 10ADJ - Adj.'!D28</f>
        <v>0</v>
      </c>
    </row>
    <row r="750" spans="1:2" x14ac:dyDescent="0.2">
      <c r="A750" s="160" t="s">
        <v>1032</v>
      </c>
      <c r="B750" s="163">
        <f>'Sch 10ADJ - Adj.'!F28</f>
        <v>0</v>
      </c>
    </row>
    <row r="751" spans="1:2" x14ac:dyDescent="0.2">
      <c r="A751" s="160" t="s">
        <v>1033</v>
      </c>
      <c r="B751" s="163">
        <f>'Sch 10ADJ - Adj.'!G28</f>
        <v>0</v>
      </c>
    </row>
    <row r="752" spans="1:2" x14ac:dyDescent="0.2">
      <c r="A752" s="160" t="s">
        <v>1034</v>
      </c>
      <c r="B752" s="163">
        <f>'Sch 10ADJ - Adj.'!H28</f>
        <v>0</v>
      </c>
    </row>
    <row r="753" spans="1:2" x14ac:dyDescent="0.2">
      <c r="A753" s="160" t="s">
        <v>1035</v>
      </c>
      <c r="B753" s="163" t="e">
        <f>'Sch 10ADJ - Adj.'!#REF!</f>
        <v>#REF!</v>
      </c>
    </row>
    <row r="754" spans="1:2" x14ac:dyDescent="0.2">
      <c r="A754" s="160" t="s">
        <v>1036</v>
      </c>
      <c r="B754" s="163">
        <f>'Sch 10ADJ - Adj.'!J28</f>
        <v>0</v>
      </c>
    </row>
    <row r="755" spans="1:2" x14ac:dyDescent="0.2">
      <c r="A755" s="160" t="s">
        <v>1037</v>
      </c>
      <c r="B755" s="163">
        <f>'Sch 10ADJ - Adj.'!M28</f>
        <v>0</v>
      </c>
    </row>
    <row r="756" spans="1:2" x14ac:dyDescent="0.2">
      <c r="A756" s="160" t="s">
        <v>1038</v>
      </c>
      <c r="B756" s="163">
        <f>'Sch 10ADJ - Adj.'!D29</f>
        <v>0</v>
      </c>
    </row>
    <row r="757" spans="1:2" x14ac:dyDescent="0.2">
      <c r="A757" s="160" t="s">
        <v>1039</v>
      </c>
      <c r="B757" s="163">
        <f>'Sch 10ADJ - Adj.'!F29</f>
        <v>0</v>
      </c>
    </row>
    <row r="758" spans="1:2" x14ac:dyDescent="0.2">
      <c r="A758" s="160" t="s">
        <v>1040</v>
      </c>
      <c r="B758" s="163">
        <f>'Sch 10ADJ - Adj.'!G29</f>
        <v>0</v>
      </c>
    </row>
    <row r="759" spans="1:2" x14ac:dyDescent="0.2">
      <c r="A759" s="160" t="s">
        <v>1041</v>
      </c>
      <c r="B759" s="163">
        <f>'Sch 10ADJ - Adj.'!H29</f>
        <v>0</v>
      </c>
    </row>
    <row r="760" spans="1:2" x14ac:dyDescent="0.2">
      <c r="A760" s="160" t="s">
        <v>1042</v>
      </c>
      <c r="B760" s="163" t="e">
        <f>'Sch 10ADJ - Adj.'!#REF!</f>
        <v>#REF!</v>
      </c>
    </row>
    <row r="761" spans="1:2" x14ac:dyDescent="0.2">
      <c r="A761" s="160" t="s">
        <v>1043</v>
      </c>
      <c r="B761" s="163">
        <f>'Sch 10ADJ - Adj.'!J29</f>
        <v>0</v>
      </c>
    </row>
    <row r="762" spans="1:2" x14ac:dyDescent="0.2">
      <c r="A762" s="160" t="s">
        <v>1044</v>
      </c>
      <c r="B762" s="163">
        <f>'Sch 10ADJ - Adj.'!M29</f>
        <v>0</v>
      </c>
    </row>
    <row r="763" spans="1:2" x14ac:dyDescent="0.2">
      <c r="A763" s="160" t="s">
        <v>1045</v>
      </c>
      <c r="B763" s="163">
        <f>'Sch 10ADJ - Adj.'!D34</f>
        <v>0</v>
      </c>
    </row>
    <row r="764" spans="1:2" x14ac:dyDescent="0.2">
      <c r="A764" s="160" t="s">
        <v>1046</v>
      </c>
      <c r="B764" s="163">
        <f>'Sch 10ADJ - Adj.'!F34</f>
        <v>0</v>
      </c>
    </row>
    <row r="765" spans="1:2" x14ac:dyDescent="0.2">
      <c r="A765" s="160" t="s">
        <v>1047</v>
      </c>
      <c r="B765" s="163">
        <f>'Sch 10ADJ - Adj.'!G34</f>
        <v>0</v>
      </c>
    </row>
    <row r="766" spans="1:2" x14ac:dyDescent="0.2">
      <c r="A766" s="160" t="s">
        <v>1048</v>
      </c>
      <c r="B766" s="163">
        <f>'Sch 10ADJ - Adj.'!H34</f>
        <v>0</v>
      </c>
    </row>
    <row r="767" spans="1:2" x14ac:dyDescent="0.2">
      <c r="A767" s="160" t="s">
        <v>1049</v>
      </c>
      <c r="B767" s="163" t="e">
        <f>'Sch 10ADJ - Adj.'!#REF!</f>
        <v>#REF!</v>
      </c>
    </row>
    <row r="768" spans="1:2" x14ac:dyDescent="0.2">
      <c r="A768" s="160" t="s">
        <v>1050</v>
      </c>
      <c r="B768" s="163">
        <f>'Sch 10ADJ - Adj.'!J34</f>
        <v>0</v>
      </c>
    </row>
    <row r="769" spans="1:2" x14ac:dyDescent="0.2">
      <c r="A769" s="160" t="s">
        <v>1051</v>
      </c>
      <c r="B769" s="163">
        <f>'Sch 10ADJ - Adj.'!M34</f>
        <v>0</v>
      </c>
    </row>
    <row r="770" spans="1:2" x14ac:dyDescent="0.2">
      <c r="A770" s="160" t="s">
        <v>1052</v>
      </c>
      <c r="B770" s="163">
        <f>'Sch 10ADJ - Adj.'!D35</f>
        <v>0</v>
      </c>
    </row>
    <row r="771" spans="1:2" x14ac:dyDescent="0.2">
      <c r="A771" s="160" t="s">
        <v>1053</v>
      </c>
      <c r="B771" s="163">
        <f>'Sch 10ADJ - Adj.'!F35</f>
        <v>0</v>
      </c>
    </row>
    <row r="772" spans="1:2" x14ac:dyDescent="0.2">
      <c r="A772" s="160" t="s">
        <v>1054</v>
      </c>
      <c r="B772" s="163">
        <f>'Sch 10ADJ - Adj.'!G35</f>
        <v>0</v>
      </c>
    </row>
    <row r="773" spans="1:2" x14ac:dyDescent="0.2">
      <c r="A773" s="160" t="s">
        <v>1055</v>
      </c>
      <c r="B773" s="163">
        <f>'Sch 10ADJ - Adj.'!H35</f>
        <v>0</v>
      </c>
    </row>
    <row r="774" spans="1:2" x14ac:dyDescent="0.2">
      <c r="A774" s="160" t="s">
        <v>1056</v>
      </c>
      <c r="B774" s="163" t="e">
        <f>'Sch 10ADJ - Adj.'!#REF!</f>
        <v>#REF!</v>
      </c>
    </row>
    <row r="775" spans="1:2" x14ac:dyDescent="0.2">
      <c r="A775" s="160" t="s">
        <v>1057</v>
      </c>
      <c r="B775" s="163">
        <f>'Sch 10ADJ - Adj.'!J35</f>
        <v>0</v>
      </c>
    </row>
    <row r="776" spans="1:2" x14ac:dyDescent="0.2">
      <c r="A776" s="160" t="s">
        <v>1058</v>
      </c>
      <c r="B776" s="163">
        <f>'Sch 10ADJ - Adj.'!M35</f>
        <v>0</v>
      </c>
    </row>
    <row r="777" spans="1:2" x14ac:dyDescent="0.2">
      <c r="A777" s="160" t="s">
        <v>1059</v>
      </c>
      <c r="B777" s="163">
        <f>'Sch 10ADJ - Adj.'!D40</f>
        <v>0</v>
      </c>
    </row>
    <row r="778" spans="1:2" x14ac:dyDescent="0.2">
      <c r="A778" s="160" t="s">
        <v>1060</v>
      </c>
      <c r="B778" s="163">
        <f>'Sch 10ADJ - Adj.'!F40</f>
        <v>0</v>
      </c>
    </row>
    <row r="779" spans="1:2" x14ac:dyDescent="0.2">
      <c r="A779" s="160" t="s">
        <v>654</v>
      </c>
      <c r="B779" s="163">
        <f>'Sch 10ADJ - Adj.'!G40</f>
        <v>0</v>
      </c>
    </row>
    <row r="780" spans="1:2" x14ac:dyDescent="0.2">
      <c r="A780" s="160" t="s">
        <v>655</v>
      </c>
      <c r="B780" s="163">
        <f>'Sch 10ADJ - Adj.'!H40</f>
        <v>0</v>
      </c>
    </row>
    <row r="781" spans="1:2" x14ac:dyDescent="0.2">
      <c r="A781" s="160" t="s">
        <v>656</v>
      </c>
      <c r="B781" s="163" t="e">
        <f>'Sch 10ADJ - Adj.'!#REF!</f>
        <v>#REF!</v>
      </c>
    </row>
    <row r="782" spans="1:2" x14ac:dyDescent="0.2">
      <c r="A782" s="160" t="s">
        <v>657</v>
      </c>
      <c r="B782" s="163">
        <f>'Sch 10ADJ - Adj.'!J40</f>
        <v>0</v>
      </c>
    </row>
    <row r="783" spans="1:2" x14ac:dyDescent="0.2">
      <c r="A783" s="160" t="s">
        <v>658</v>
      </c>
      <c r="B783" s="163">
        <f>'Sch 10ADJ - Adj.'!M40</f>
        <v>0</v>
      </c>
    </row>
    <row r="784" spans="1:2" x14ac:dyDescent="0.2">
      <c r="A784" s="160" t="s">
        <v>659</v>
      </c>
      <c r="B784" s="163">
        <f>'Sch 10ADJ - Adj.'!D41</f>
        <v>0</v>
      </c>
    </row>
    <row r="785" spans="1:2" x14ac:dyDescent="0.2">
      <c r="A785" s="160" t="s">
        <v>660</v>
      </c>
      <c r="B785" s="163">
        <f>'Sch 10ADJ - Adj.'!F41</f>
        <v>0</v>
      </c>
    </row>
    <row r="786" spans="1:2" x14ac:dyDescent="0.2">
      <c r="A786" s="160" t="s">
        <v>661</v>
      </c>
      <c r="B786" s="163">
        <f>'Sch 10ADJ - Adj.'!G41</f>
        <v>0</v>
      </c>
    </row>
    <row r="787" spans="1:2" x14ac:dyDescent="0.2">
      <c r="A787" s="160" t="s">
        <v>662</v>
      </c>
      <c r="B787" s="163">
        <f>'Sch 10ADJ - Adj.'!H41</f>
        <v>0</v>
      </c>
    </row>
    <row r="788" spans="1:2" x14ac:dyDescent="0.2">
      <c r="A788" s="160" t="s">
        <v>663</v>
      </c>
      <c r="B788" s="163" t="e">
        <f>'Sch 10ADJ - Adj.'!#REF!</f>
        <v>#REF!</v>
      </c>
    </row>
    <row r="789" spans="1:2" x14ac:dyDescent="0.2">
      <c r="A789" s="160" t="s">
        <v>664</v>
      </c>
      <c r="B789" s="163">
        <f>'Sch 10ADJ - Adj.'!J41</f>
        <v>0</v>
      </c>
    </row>
    <row r="790" spans="1:2" x14ac:dyDescent="0.2">
      <c r="A790" s="160" t="s">
        <v>665</v>
      </c>
      <c r="B790" s="163">
        <f>'Sch 10ADJ - Adj.'!M41</f>
        <v>0</v>
      </c>
    </row>
    <row r="791" spans="1:2" x14ac:dyDescent="0.2">
      <c r="A791" s="160" t="s">
        <v>666</v>
      </c>
      <c r="B791" s="163">
        <f>'Sch 10ADJ - Adj.'!D43</f>
        <v>0</v>
      </c>
    </row>
    <row r="792" spans="1:2" x14ac:dyDescent="0.2">
      <c r="A792" s="160" t="s">
        <v>667</v>
      </c>
      <c r="B792" s="163">
        <f>'Sch 10ADJ - Adj.'!F43</f>
        <v>0</v>
      </c>
    </row>
    <row r="793" spans="1:2" x14ac:dyDescent="0.2">
      <c r="A793" s="160" t="s">
        <v>668</v>
      </c>
      <c r="B793" s="163">
        <f>'Sch 10ADJ - Adj.'!G43</f>
        <v>0</v>
      </c>
    </row>
    <row r="794" spans="1:2" x14ac:dyDescent="0.2">
      <c r="A794" s="160" t="s">
        <v>669</v>
      </c>
      <c r="B794" s="163">
        <f>'Sch 10ADJ - Adj.'!H43</f>
        <v>0</v>
      </c>
    </row>
    <row r="795" spans="1:2" x14ac:dyDescent="0.2">
      <c r="A795" s="160" t="s">
        <v>670</v>
      </c>
      <c r="B795" s="163" t="e">
        <f>'Sch 10ADJ - Adj.'!#REF!</f>
        <v>#REF!</v>
      </c>
    </row>
    <row r="796" spans="1:2" x14ac:dyDescent="0.2">
      <c r="A796" s="160" t="s">
        <v>671</v>
      </c>
      <c r="B796" s="163">
        <f>'Sch 10ADJ - Adj.'!J43</f>
        <v>0</v>
      </c>
    </row>
    <row r="797" spans="1:2" x14ac:dyDescent="0.2">
      <c r="A797" s="160" t="s">
        <v>672</v>
      </c>
      <c r="B797" s="163">
        <f>'Sch 10ADJ - Adj.'!M43</f>
        <v>0</v>
      </c>
    </row>
    <row r="798" spans="1:2" x14ac:dyDescent="0.2">
      <c r="A798" s="160" t="s">
        <v>673</v>
      </c>
      <c r="B798" s="163" t="e">
        <f>'Sch 10ADJ - Adj.'!#REF!</f>
        <v>#REF!</v>
      </c>
    </row>
    <row r="799" spans="1:2" x14ac:dyDescent="0.2">
      <c r="A799" s="160" t="s">
        <v>674</v>
      </c>
      <c r="B799" s="163" t="e">
        <f>'Sch 10ADJ - Adj.'!#REF!</f>
        <v>#REF!</v>
      </c>
    </row>
    <row r="800" spans="1:2" x14ac:dyDescent="0.2">
      <c r="A800" s="160" t="s">
        <v>675</v>
      </c>
      <c r="B800" s="163" t="e">
        <f>'Sch 10ADJ - Adj.'!#REF!</f>
        <v>#REF!</v>
      </c>
    </row>
    <row r="801" spans="1:2" x14ac:dyDescent="0.2">
      <c r="A801" s="160" t="s">
        <v>676</v>
      </c>
      <c r="B801" s="163" t="e">
        <f>'Sch 10ADJ - Adj.'!#REF!</f>
        <v>#REF!</v>
      </c>
    </row>
    <row r="802" spans="1:2" x14ac:dyDescent="0.2">
      <c r="A802" s="160" t="s">
        <v>677</v>
      </c>
      <c r="B802" s="163" t="e">
        <f>'Sch 10ADJ - Adj.'!#REF!</f>
        <v>#REF!</v>
      </c>
    </row>
    <row r="803" spans="1:2" x14ac:dyDescent="0.2">
      <c r="A803" s="160" t="s">
        <v>678</v>
      </c>
      <c r="B803" s="163" t="e">
        <f>'Sch 10ADJ - Adj.'!#REF!</f>
        <v>#REF!</v>
      </c>
    </row>
    <row r="804" spans="1:2" x14ac:dyDescent="0.2">
      <c r="A804" s="160" t="s">
        <v>679</v>
      </c>
      <c r="B804" s="163" t="e">
        <f>'Sch 10ADJ - Adj.'!#REF!</f>
        <v>#REF!</v>
      </c>
    </row>
    <row r="805" spans="1:2" x14ac:dyDescent="0.2">
      <c r="A805" s="160" t="s">
        <v>680</v>
      </c>
      <c r="B805" s="163">
        <f>'Sch 10ADJ - Adj.'!D47</f>
        <v>0</v>
      </c>
    </row>
    <row r="806" spans="1:2" x14ac:dyDescent="0.2">
      <c r="A806" s="160" t="s">
        <v>681</v>
      </c>
      <c r="B806" s="163">
        <f>'Sch 10ADJ - Adj.'!F47</f>
        <v>0</v>
      </c>
    </row>
    <row r="807" spans="1:2" x14ac:dyDescent="0.2">
      <c r="A807" s="160" t="s">
        <v>682</v>
      </c>
      <c r="B807" s="163">
        <f>'Sch 10ADJ - Adj.'!G47</f>
        <v>0</v>
      </c>
    </row>
    <row r="808" spans="1:2" x14ac:dyDescent="0.2">
      <c r="A808" s="160" t="s">
        <v>683</v>
      </c>
      <c r="B808" s="163">
        <f>'Sch 10ADJ - Adj.'!H47</f>
        <v>0</v>
      </c>
    </row>
    <row r="809" spans="1:2" x14ac:dyDescent="0.2">
      <c r="A809" s="160" t="s">
        <v>684</v>
      </c>
      <c r="B809" s="163" t="e">
        <f>'Sch 10ADJ - Adj.'!#REF!</f>
        <v>#REF!</v>
      </c>
    </row>
    <row r="810" spans="1:2" x14ac:dyDescent="0.2">
      <c r="A810" s="160" t="s">
        <v>685</v>
      </c>
      <c r="B810" s="163">
        <f>'Sch 10ADJ - Adj.'!J47</f>
        <v>0</v>
      </c>
    </row>
    <row r="811" spans="1:2" x14ac:dyDescent="0.2">
      <c r="A811" s="160" t="s">
        <v>686</v>
      </c>
      <c r="B811" s="163">
        <f>'Sch 10ADJ - Adj.'!M47</f>
        <v>0</v>
      </c>
    </row>
    <row r="812" spans="1:2" x14ac:dyDescent="0.2">
      <c r="A812" s="160" t="s">
        <v>687</v>
      </c>
      <c r="B812" s="163">
        <f>'Sch 10ADJ - Adj.'!D53</f>
        <v>0</v>
      </c>
    </row>
    <row r="813" spans="1:2" x14ac:dyDescent="0.2">
      <c r="A813" s="160" t="s">
        <v>688</v>
      </c>
      <c r="B813" s="163">
        <f>'Sch 10ADJ - Adj.'!F53</f>
        <v>0</v>
      </c>
    </row>
    <row r="814" spans="1:2" x14ac:dyDescent="0.2">
      <c r="A814" s="160" t="s">
        <v>689</v>
      </c>
      <c r="B814" s="163">
        <f>'Sch 10ADJ - Adj.'!G53</f>
        <v>0</v>
      </c>
    </row>
    <row r="815" spans="1:2" x14ac:dyDescent="0.2">
      <c r="A815" s="160" t="s">
        <v>690</v>
      </c>
      <c r="B815" s="163">
        <f>'Sch 10ADJ - Adj.'!H53</f>
        <v>0</v>
      </c>
    </row>
    <row r="816" spans="1:2" x14ac:dyDescent="0.2">
      <c r="A816" s="160" t="s">
        <v>691</v>
      </c>
      <c r="B816" s="163" t="e">
        <f>'Sch 10ADJ - Adj.'!#REF!</f>
        <v>#REF!</v>
      </c>
    </row>
    <row r="817" spans="1:2" x14ac:dyDescent="0.2">
      <c r="A817" s="160" t="s">
        <v>692</v>
      </c>
      <c r="B817" s="163">
        <f>'Sch 10ADJ - Adj.'!J53</f>
        <v>0</v>
      </c>
    </row>
    <row r="818" spans="1:2" x14ac:dyDescent="0.2">
      <c r="A818" s="160" t="s">
        <v>693</v>
      </c>
      <c r="B818" s="163">
        <f>'Sch 10ADJ - Adj.'!M53</f>
        <v>0</v>
      </c>
    </row>
    <row r="819" spans="1:2" x14ac:dyDescent="0.2">
      <c r="A819" s="160" t="s">
        <v>694</v>
      </c>
      <c r="B819" s="163" t="e">
        <f>'Sch 10ADJ - Adj.'!#REF!</f>
        <v>#REF!</v>
      </c>
    </row>
    <row r="820" spans="1:2" x14ac:dyDescent="0.2">
      <c r="A820" s="160" t="s">
        <v>695</v>
      </c>
      <c r="B820" s="160" t="e">
        <f>#REF!</f>
        <v>#REF!</v>
      </c>
    </row>
    <row r="821" spans="1:2" x14ac:dyDescent="0.2">
      <c r="A821" s="160" t="s">
        <v>696</v>
      </c>
      <c r="B821" s="160" t="e">
        <f>#REF!</f>
        <v>#REF!</v>
      </c>
    </row>
    <row r="822" spans="1:2" x14ac:dyDescent="0.2">
      <c r="A822" s="160" t="s">
        <v>697</v>
      </c>
      <c r="B822" s="160" t="e">
        <f>#REF!</f>
        <v>#REF!</v>
      </c>
    </row>
    <row r="823" spans="1:2" x14ac:dyDescent="0.2">
      <c r="A823" s="160" t="s">
        <v>698</v>
      </c>
      <c r="B823" s="160" t="e">
        <f>#REF!</f>
        <v>#REF!</v>
      </c>
    </row>
    <row r="824" spans="1:2" x14ac:dyDescent="0.2">
      <c r="A824" s="160" t="s">
        <v>699</v>
      </c>
      <c r="B824" s="160" t="e">
        <f>#REF!</f>
        <v>#REF!</v>
      </c>
    </row>
    <row r="825" spans="1:2" x14ac:dyDescent="0.2">
      <c r="A825" s="160" t="s">
        <v>700</v>
      </c>
      <c r="B825" s="160" t="e">
        <f>#REF!</f>
        <v>#REF!</v>
      </c>
    </row>
    <row r="826" spans="1:2" x14ac:dyDescent="0.2">
      <c r="A826" s="160" t="s">
        <v>701</v>
      </c>
      <c r="B826" s="160" t="e">
        <f>#REF!</f>
        <v>#REF!</v>
      </c>
    </row>
    <row r="827" spans="1:2" x14ac:dyDescent="0.2">
      <c r="A827" s="160" t="s">
        <v>702</v>
      </c>
      <c r="B827" s="160" t="e">
        <f>#REF!</f>
        <v>#REF!</v>
      </c>
    </row>
    <row r="828" spans="1:2" x14ac:dyDescent="0.2">
      <c r="A828" s="160" t="s">
        <v>703</v>
      </c>
      <c r="B828" s="160" t="e">
        <f>#REF!</f>
        <v>#REF!</v>
      </c>
    </row>
    <row r="829" spans="1:2" x14ac:dyDescent="0.2">
      <c r="A829" s="160" t="s">
        <v>704</v>
      </c>
      <c r="B829" s="160" t="e">
        <f>#REF!</f>
        <v>#REF!</v>
      </c>
    </row>
    <row r="830" spans="1:2" x14ac:dyDescent="0.2">
      <c r="A830" s="160" t="s">
        <v>705</v>
      </c>
      <c r="B830" s="160" t="e">
        <f>#REF!</f>
        <v>#REF!</v>
      </c>
    </row>
    <row r="831" spans="1:2" x14ac:dyDescent="0.2">
      <c r="A831" s="160" t="s">
        <v>706</v>
      </c>
      <c r="B831" s="160" t="e">
        <f>#REF!</f>
        <v>#REF!</v>
      </c>
    </row>
    <row r="832" spans="1:2" x14ac:dyDescent="0.2">
      <c r="A832" s="160" t="s">
        <v>707</v>
      </c>
      <c r="B832" s="160" t="e">
        <f>#REF!</f>
        <v>#REF!</v>
      </c>
    </row>
    <row r="833" spans="1:2" x14ac:dyDescent="0.2">
      <c r="A833" s="160" t="s">
        <v>708</v>
      </c>
      <c r="B833" s="160" t="e">
        <f>#REF!</f>
        <v>#REF!</v>
      </c>
    </row>
    <row r="834" spans="1:2" x14ac:dyDescent="0.2">
      <c r="A834" s="160" t="s">
        <v>709</v>
      </c>
      <c r="B834" s="160" t="e">
        <f>#REF!</f>
        <v>#REF!</v>
      </c>
    </row>
    <row r="835" spans="1:2" x14ac:dyDescent="0.2">
      <c r="A835" s="160" t="s">
        <v>710</v>
      </c>
      <c r="B835" s="160" t="e">
        <f>#REF!</f>
        <v>#REF!</v>
      </c>
    </row>
    <row r="836" spans="1:2" x14ac:dyDescent="0.2">
      <c r="A836" s="160" t="s">
        <v>711</v>
      </c>
      <c r="B836" s="160" t="e">
        <f>#REF!</f>
        <v>#REF!</v>
      </c>
    </row>
    <row r="837" spans="1:2" x14ac:dyDescent="0.2">
      <c r="A837" s="160" t="s">
        <v>712</v>
      </c>
      <c r="B837" s="160" t="e">
        <f>#REF!</f>
        <v>#REF!</v>
      </c>
    </row>
    <row r="838" spans="1:2" x14ac:dyDescent="0.2">
      <c r="A838" s="160" t="s">
        <v>713</v>
      </c>
      <c r="B838" s="160" t="e">
        <f>#REF!</f>
        <v>#REF!</v>
      </c>
    </row>
    <row r="839" spans="1:2" x14ac:dyDescent="0.2">
      <c r="A839" s="160" t="s">
        <v>714</v>
      </c>
      <c r="B839" s="160" t="e">
        <f>#REF!</f>
        <v>#REF!</v>
      </c>
    </row>
    <row r="840" spans="1:2" x14ac:dyDescent="0.2">
      <c r="A840" s="160" t="s">
        <v>715</v>
      </c>
      <c r="B840" s="160" t="e">
        <f>#REF!</f>
        <v>#REF!</v>
      </c>
    </row>
    <row r="841" spans="1:2" x14ac:dyDescent="0.2">
      <c r="A841" s="160" t="s">
        <v>716</v>
      </c>
      <c r="B841" s="160" t="e">
        <f>#REF!</f>
        <v>#REF!</v>
      </c>
    </row>
    <row r="842" spans="1:2" x14ac:dyDescent="0.2">
      <c r="A842" s="160" t="s">
        <v>717</v>
      </c>
      <c r="B842" s="160" t="e">
        <f>#REF!</f>
        <v>#REF!</v>
      </c>
    </row>
    <row r="843" spans="1:2" x14ac:dyDescent="0.2">
      <c r="A843" s="160" t="s">
        <v>718</v>
      </c>
      <c r="B843" s="160" t="e">
        <f>#REF!</f>
        <v>#REF!</v>
      </c>
    </row>
    <row r="844" spans="1:2" x14ac:dyDescent="0.2">
      <c r="A844" s="160" t="s">
        <v>719</v>
      </c>
      <c r="B844" s="160" t="e">
        <f>#REF!</f>
        <v>#REF!</v>
      </c>
    </row>
    <row r="845" spans="1:2" x14ac:dyDescent="0.2">
      <c r="A845" s="160" t="s">
        <v>720</v>
      </c>
      <c r="B845" s="160" t="e">
        <f>#REF!</f>
        <v>#REF!</v>
      </c>
    </row>
    <row r="846" spans="1:2" x14ac:dyDescent="0.2">
      <c r="A846" s="160" t="s">
        <v>721</v>
      </c>
      <c r="B846" s="160" t="e">
        <f>#REF!</f>
        <v>#REF!</v>
      </c>
    </row>
    <row r="847" spans="1:2" x14ac:dyDescent="0.2">
      <c r="A847" s="160" t="s">
        <v>722</v>
      </c>
      <c r="B847" s="160" t="e">
        <f>#REF!</f>
        <v>#REF!</v>
      </c>
    </row>
    <row r="848" spans="1:2" x14ac:dyDescent="0.2">
      <c r="A848" s="160" t="s">
        <v>723</v>
      </c>
      <c r="B848" s="160" t="e">
        <f>#REF!</f>
        <v>#REF!</v>
      </c>
    </row>
    <row r="849" spans="1:2" x14ac:dyDescent="0.2">
      <c r="A849" s="160" t="s">
        <v>724</v>
      </c>
      <c r="B849" s="160" t="e">
        <f>#REF!</f>
        <v>#REF!</v>
      </c>
    </row>
    <row r="850" spans="1:2" x14ac:dyDescent="0.2">
      <c r="A850" s="160" t="s">
        <v>725</v>
      </c>
      <c r="B850" s="160" t="e">
        <f>#REF!</f>
        <v>#REF!</v>
      </c>
    </row>
    <row r="851" spans="1:2" x14ac:dyDescent="0.2">
      <c r="A851" s="160" t="s">
        <v>726</v>
      </c>
      <c r="B851" s="160" t="e">
        <f>#REF!</f>
        <v>#REF!</v>
      </c>
    </row>
    <row r="852" spans="1:2" x14ac:dyDescent="0.2">
      <c r="A852" s="160" t="s">
        <v>727</v>
      </c>
      <c r="B852" s="160" t="e">
        <f>#REF!</f>
        <v>#REF!</v>
      </c>
    </row>
    <row r="853" spans="1:2" x14ac:dyDescent="0.2">
      <c r="A853" s="160" t="s">
        <v>728</v>
      </c>
      <c r="B853" s="160" t="e">
        <f>#REF!</f>
        <v>#REF!</v>
      </c>
    </row>
    <row r="854" spans="1:2" x14ac:dyDescent="0.2">
      <c r="A854" s="160" t="s">
        <v>729</v>
      </c>
      <c r="B854" s="160" t="e">
        <f>#REF!</f>
        <v>#REF!</v>
      </c>
    </row>
    <row r="855" spans="1:2" x14ac:dyDescent="0.2">
      <c r="A855" s="160" t="s">
        <v>730</v>
      </c>
      <c r="B855" s="160" t="e">
        <f>#REF!</f>
        <v>#REF!</v>
      </c>
    </row>
    <row r="856" spans="1:2" x14ac:dyDescent="0.2">
      <c r="A856" s="160" t="s">
        <v>731</v>
      </c>
      <c r="B856" s="160" t="e">
        <f>#REF!</f>
        <v>#REF!</v>
      </c>
    </row>
    <row r="857" spans="1:2" x14ac:dyDescent="0.2">
      <c r="A857" s="160" t="s">
        <v>732</v>
      </c>
      <c r="B857" s="160" t="e">
        <f>#REF!</f>
        <v>#REF!</v>
      </c>
    </row>
    <row r="858" spans="1:2" x14ac:dyDescent="0.2">
      <c r="A858" s="160" t="s">
        <v>733</v>
      </c>
      <c r="B858" s="160" t="e">
        <f>#REF!</f>
        <v>#REF!</v>
      </c>
    </row>
    <row r="859" spans="1:2" x14ac:dyDescent="0.2">
      <c r="A859" s="160" t="s">
        <v>734</v>
      </c>
      <c r="B859" s="160" t="e">
        <f>#REF!</f>
        <v>#REF!</v>
      </c>
    </row>
    <row r="860" spans="1:2" x14ac:dyDescent="0.2">
      <c r="A860" s="160" t="s">
        <v>735</v>
      </c>
      <c r="B860" s="160" t="e">
        <f>#REF!</f>
        <v>#REF!</v>
      </c>
    </row>
    <row r="861" spans="1:2" x14ac:dyDescent="0.2">
      <c r="A861" s="160" t="s">
        <v>736</v>
      </c>
      <c r="B861" s="160" t="e">
        <f>#REF!</f>
        <v>#REF!</v>
      </c>
    </row>
    <row r="862" spans="1:2" x14ac:dyDescent="0.2">
      <c r="A862" s="160" t="s">
        <v>737</v>
      </c>
      <c r="B862" s="160" t="e">
        <f>#REF!</f>
        <v>#REF!</v>
      </c>
    </row>
    <row r="863" spans="1:2" x14ac:dyDescent="0.2">
      <c r="A863" s="160" t="s">
        <v>738</v>
      </c>
      <c r="B863" s="160" t="e">
        <f>#REF!</f>
        <v>#REF!</v>
      </c>
    </row>
    <row r="864" spans="1:2" x14ac:dyDescent="0.2">
      <c r="A864" s="160" t="s">
        <v>739</v>
      </c>
      <c r="B864" s="160" t="e">
        <f>#REF!</f>
        <v>#REF!</v>
      </c>
    </row>
    <row r="865" spans="1:2" x14ac:dyDescent="0.2">
      <c r="A865" s="160" t="s">
        <v>740</v>
      </c>
      <c r="B865" s="160" t="e">
        <f>#REF!</f>
        <v>#REF!</v>
      </c>
    </row>
    <row r="866" spans="1:2" x14ac:dyDescent="0.2">
      <c r="A866" s="160" t="s">
        <v>741</v>
      </c>
      <c r="B866" s="160" t="e">
        <f>#REF!</f>
        <v>#REF!</v>
      </c>
    </row>
    <row r="867" spans="1:2" x14ac:dyDescent="0.2">
      <c r="A867" s="160" t="s">
        <v>742</v>
      </c>
      <c r="B867" s="160" t="e">
        <f>#REF!</f>
        <v>#REF!</v>
      </c>
    </row>
    <row r="868" spans="1:2" x14ac:dyDescent="0.2">
      <c r="A868" s="160" t="s">
        <v>1277</v>
      </c>
      <c r="B868" s="160" t="e">
        <f>#REF!</f>
        <v>#REF!</v>
      </c>
    </row>
    <row r="869" spans="1:2" x14ac:dyDescent="0.2">
      <c r="A869" s="160" t="s">
        <v>1278</v>
      </c>
      <c r="B869" s="160" t="e">
        <f>#REF!</f>
        <v>#REF!</v>
      </c>
    </row>
    <row r="870" spans="1:2" x14ac:dyDescent="0.2">
      <c r="A870" s="160" t="s">
        <v>1279</v>
      </c>
      <c r="B870" s="160" t="e">
        <f>#REF!</f>
        <v>#REF!</v>
      </c>
    </row>
    <row r="871" spans="1:2" x14ac:dyDescent="0.2">
      <c r="A871" s="160" t="s">
        <v>1280</v>
      </c>
      <c r="B871" s="160" t="e">
        <f>#REF!</f>
        <v>#REF!</v>
      </c>
    </row>
    <row r="872" spans="1:2" x14ac:dyDescent="0.2">
      <c r="A872" s="160" t="s">
        <v>1281</v>
      </c>
      <c r="B872" s="160" t="e">
        <f>#REF!</f>
        <v>#REF!</v>
      </c>
    </row>
    <row r="873" spans="1:2" x14ac:dyDescent="0.2">
      <c r="A873" s="160" t="s">
        <v>1282</v>
      </c>
      <c r="B873" s="160" t="e">
        <f>#REF!</f>
        <v>#REF!</v>
      </c>
    </row>
    <row r="874" spans="1:2" x14ac:dyDescent="0.2">
      <c r="A874" s="160" t="s">
        <v>1283</v>
      </c>
      <c r="B874" s="160" t="e">
        <f>#REF!</f>
        <v>#REF!</v>
      </c>
    </row>
    <row r="875" spans="1:2" x14ac:dyDescent="0.2">
      <c r="A875" s="160" t="s">
        <v>1284</v>
      </c>
      <c r="B875" s="160" t="e">
        <f>#REF!</f>
        <v>#REF!</v>
      </c>
    </row>
    <row r="876" spans="1:2" x14ac:dyDescent="0.2">
      <c r="A876" s="160" t="s">
        <v>1285</v>
      </c>
      <c r="B876" s="160" t="e">
        <f>#REF!</f>
        <v>#REF!</v>
      </c>
    </row>
    <row r="877" spans="1:2" x14ac:dyDescent="0.2">
      <c r="A877" s="160" t="s">
        <v>1286</v>
      </c>
      <c r="B877" s="160" t="e">
        <f>#REF!</f>
        <v>#REF!</v>
      </c>
    </row>
    <row r="878" spans="1:2" x14ac:dyDescent="0.2">
      <c r="A878" s="160" t="s">
        <v>1287</v>
      </c>
      <c r="B878" s="160" t="e">
        <f>#REF!</f>
        <v>#REF!</v>
      </c>
    </row>
    <row r="879" spans="1:2" x14ac:dyDescent="0.2">
      <c r="A879" s="160" t="s">
        <v>1288</v>
      </c>
      <c r="B879" s="160" t="e">
        <f>#REF!</f>
        <v>#REF!</v>
      </c>
    </row>
    <row r="880" spans="1:2" x14ac:dyDescent="0.2">
      <c r="A880" s="160" t="s">
        <v>1289</v>
      </c>
      <c r="B880" s="160" t="e">
        <f>#REF!</f>
        <v>#REF!</v>
      </c>
    </row>
    <row r="881" spans="1:2" x14ac:dyDescent="0.2">
      <c r="A881" s="160" t="s">
        <v>1290</v>
      </c>
      <c r="B881" s="160" t="e">
        <f>#REF!</f>
        <v>#REF!</v>
      </c>
    </row>
    <row r="882" spans="1:2" x14ac:dyDescent="0.2">
      <c r="A882" s="160" t="s">
        <v>1291</v>
      </c>
      <c r="B882" s="160" t="e">
        <f>#REF!</f>
        <v>#REF!</v>
      </c>
    </row>
    <row r="883" spans="1:2" x14ac:dyDescent="0.2">
      <c r="A883" s="160" t="s">
        <v>1292</v>
      </c>
      <c r="B883" s="160" t="e">
        <f>#REF!</f>
        <v>#REF!</v>
      </c>
    </row>
    <row r="884" spans="1:2" x14ac:dyDescent="0.2">
      <c r="A884" s="160" t="s">
        <v>1293</v>
      </c>
      <c r="B884" s="160" t="e">
        <f>#REF!</f>
        <v>#REF!</v>
      </c>
    </row>
    <row r="885" spans="1:2" x14ac:dyDescent="0.2">
      <c r="A885" s="160" t="s">
        <v>1294</v>
      </c>
      <c r="B885" s="160" t="e">
        <f>#REF!</f>
        <v>#REF!</v>
      </c>
    </row>
    <row r="886" spans="1:2" x14ac:dyDescent="0.2">
      <c r="A886" s="160" t="s">
        <v>1295</v>
      </c>
      <c r="B886" s="160" t="e">
        <f>#REF!</f>
        <v>#REF!</v>
      </c>
    </row>
    <row r="887" spans="1:2" x14ac:dyDescent="0.2">
      <c r="A887" s="160" t="s">
        <v>1296</v>
      </c>
      <c r="B887" s="160" t="e">
        <f>#REF!</f>
        <v>#REF!</v>
      </c>
    </row>
    <row r="888" spans="1:2" x14ac:dyDescent="0.2">
      <c r="A888" s="160" t="s">
        <v>1297</v>
      </c>
      <c r="B888" s="160" t="e">
        <f>#REF!</f>
        <v>#REF!</v>
      </c>
    </row>
    <row r="889" spans="1:2" x14ac:dyDescent="0.2">
      <c r="A889" s="160" t="s">
        <v>1298</v>
      </c>
      <c r="B889" s="160" t="e">
        <f>#REF!</f>
        <v>#REF!</v>
      </c>
    </row>
    <row r="890" spans="1:2" x14ac:dyDescent="0.2">
      <c r="A890" s="160" t="s">
        <v>1299</v>
      </c>
      <c r="B890" s="160" t="e">
        <f>#REF!</f>
        <v>#REF!</v>
      </c>
    </row>
    <row r="891" spans="1:2" x14ac:dyDescent="0.2">
      <c r="A891" s="160" t="s">
        <v>1300</v>
      </c>
      <c r="B891" s="160" t="e">
        <f>#REF!</f>
        <v>#REF!</v>
      </c>
    </row>
    <row r="892" spans="1:2" x14ac:dyDescent="0.2">
      <c r="A892" s="160" t="s">
        <v>1301</v>
      </c>
      <c r="B892" s="163" t="e">
        <f>#REF!</f>
        <v>#REF!</v>
      </c>
    </row>
    <row r="893" spans="1:2" x14ac:dyDescent="0.2">
      <c r="A893" s="160" t="s">
        <v>1302</v>
      </c>
      <c r="B893" s="163" t="e">
        <f>#REF!</f>
        <v>#REF!</v>
      </c>
    </row>
    <row r="894" spans="1:2" x14ac:dyDescent="0.2">
      <c r="A894" s="160" t="s">
        <v>1303</v>
      </c>
      <c r="B894" s="163" t="e">
        <f>#REF!</f>
        <v>#REF!</v>
      </c>
    </row>
    <row r="895" spans="1:2" x14ac:dyDescent="0.2">
      <c r="A895" s="160" t="s">
        <v>1304</v>
      </c>
      <c r="B895" s="163" t="e">
        <f>#REF!</f>
        <v>#REF!</v>
      </c>
    </row>
    <row r="896" spans="1:2" x14ac:dyDescent="0.2">
      <c r="A896" s="160" t="s">
        <v>1305</v>
      </c>
      <c r="B896" s="163" t="e">
        <f>#REF!</f>
        <v>#REF!</v>
      </c>
    </row>
    <row r="897" spans="1:2" x14ac:dyDescent="0.2">
      <c r="A897" s="160" t="s">
        <v>869</v>
      </c>
      <c r="B897" s="163">
        <f>'Sch. 10 Expenses'!J28</f>
        <v>0</v>
      </c>
    </row>
    <row r="898" spans="1:2" x14ac:dyDescent="0.2">
      <c r="A898" s="160" t="s">
        <v>563</v>
      </c>
      <c r="B898" s="160">
        <f>Enrolment!D12</f>
        <v>0</v>
      </c>
    </row>
    <row r="899" spans="1:2" x14ac:dyDescent="0.2">
      <c r="A899" s="160" t="s">
        <v>566</v>
      </c>
      <c r="B899" s="160">
        <f>Enrolment!D13</f>
        <v>0</v>
      </c>
    </row>
    <row r="900" spans="1:2" x14ac:dyDescent="0.2">
      <c r="A900" s="160" t="s">
        <v>569</v>
      </c>
      <c r="B900" s="160">
        <f>Enrolment!D14</f>
        <v>0</v>
      </c>
    </row>
    <row r="901" spans="1:2" x14ac:dyDescent="0.2">
      <c r="A901" s="160" t="s">
        <v>572</v>
      </c>
      <c r="B901" s="160">
        <f>Enrolment!D15</f>
        <v>0</v>
      </c>
    </row>
    <row r="902" spans="1:2" x14ac:dyDescent="0.2">
      <c r="A902" s="160" t="s">
        <v>575</v>
      </c>
      <c r="B902" s="160">
        <f>Enrolment!D16</f>
        <v>0</v>
      </c>
    </row>
    <row r="903" spans="1:2" x14ac:dyDescent="0.2">
      <c r="A903" s="160" t="s">
        <v>578</v>
      </c>
      <c r="B903" s="160">
        <f>Enrolment!D17</f>
        <v>0</v>
      </c>
    </row>
    <row r="904" spans="1:2" x14ac:dyDescent="0.2">
      <c r="A904" s="160" t="s">
        <v>581</v>
      </c>
      <c r="B904" s="160">
        <f>Enrolment!D18</f>
        <v>0</v>
      </c>
    </row>
    <row r="905" spans="1:2" x14ac:dyDescent="0.2">
      <c r="A905" s="160" t="s">
        <v>584</v>
      </c>
      <c r="B905" s="160">
        <f>Enrolment!D19</f>
        <v>0</v>
      </c>
    </row>
    <row r="906" spans="1:2" x14ac:dyDescent="0.2">
      <c r="A906" s="160" t="s">
        <v>587</v>
      </c>
      <c r="B906" s="160">
        <f>Enrolment!D20</f>
        <v>0</v>
      </c>
    </row>
    <row r="907" spans="1:2" x14ac:dyDescent="0.2">
      <c r="A907" s="160" t="s">
        <v>590</v>
      </c>
      <c r="B907" s="160">
        <f>Enrolment!D21</f>
        <v>0</v>
      </c>
    </row>
    <row r="908" spans="1:2" x14ac:dyDescent="0.2">
      <c r="A908" s="160" t="s">
        <v>593</v>
      </c>
      <c r="B908" s="160" t="str">
        <f>Enrolment!D22</f>
        <v xml:space="preserve"> </v>
      </c>
    </row>
    <row r="909" spans="1:2" x14ac:dyDescent="0.2">
      <c r="A909" s="160" t="s">
        <v>564</v>
      </c>
      <c r="B909" s="160">
        <f>Enrolment!F12</f>
        <v>0</v>
      </c>
    </row>
    <row r="910" spans="1:2" x14ac:dyDescent="0.2">
      <c r="A910" s="160" t="s">
        <v>567</v>
      </c>
      <c r="B910" s="160">
        <f>Enrolment!F13</f>
        <v>0</v>
      </c>
    </row>
    <row r="911" spans="1:2" x14ac:dyDescent="0.2">
      <c r="A911" s="160" t="s">
        <v>570</v>
      </c>
      <c r="B911" s="160">
        <f>Enrolment!F14</f>
        <v>0</v>
      </c>
    </row>
    <row r="912" spans="1:2" x14ac:dyDescent="0.2">
      <c r="A912" s="160" t="s">
        <v>573</v>
      </c>
      <c r="B912" s="160">
        <f>Enrolment!F15</f>
        <v>0</v>
      </c>
    </row>
    <row r="913" spans="1:2" x14ac:dyDescent="0.2">
      <c r="A913" s="160" t="s">
        <v>576</v>
      </c>
      <c r="B913" s="160">
        <f>Enrolment!F16</f>
        <v>0</v>
      </c>
    </row>
    <row r="914" spans="1:2" x14ac:dyDescent="0.2">
      <c r="A914" s="160" t="s">
        <v>579</v>
      </c>
      <c r="B914" s="160">
        <f>Enrolment!F17</f>
        <v>0</v>
      </c>
    </row>
    <row r="915" spans="1:2" x14ac:dyDescent="0.2">
      <c r="A915" s="160" t="s">
        <v>582</v>
      </c>
      <c r="B915" s="160">
        <f>Enrolment!F18</f>
        <v>0</v>
      </c>
    </row>
    <row r="916" spans="1:2" x14ac:dyDescent="0.2">
      <c r="A916" s="160" t="s">
        <v>585</v>
      </c>
      <c r="B916" s="160">
        <f>Enrolment!F19</f>
        <v>0</v>
      </c>
    </row>
    <row r="917" spans="1:2" x14ac:dyDescent="0.2">
      <c r="A917" s="160" t="s">
        <v>588</v>
      </c>
      <c r="B917" s="160">
        <f>Enrolment!F20</f>
        <v>0</v>
      </c>
    </row>
    <row r="918" spans="1:2" x14ac:dyDescent="0.2">
      <c r="A918" s="160" t="s">
        <v>591</v>
      </c>
      <c r="B918" s="160">
        <f>Enrolment!F21</f>
        <v>0</v>
      </c>
    </row>
    <row r="919" spans="1:2" x14ac:dyDescent="0.2">
      <c r="A919" s="160" t="s">
        <v>594</v>
      </c>
      <c r="B919" s="160" t="str">
        <f>Enrolment!F22</f>
        <v xml:space="preserve"> </v>
      </c>
    </row>
    <row r="920" spans="1:2" x14ac:dyDescent="0.2">
      <c r="A920" s="160" t="s">
        <v>595</v>
      </c>
      <c r="B920" s="160">
        <f>Enrolment!F24</f>
        <v>0</v>
      </c>
    </row>
    <row r="921" spans="1:2" x14ac:dyDescent="0.2">
      <c r="A921" s="160" t="s">
        <v>597</v>
      </c>
      <c r="B921" s="160">
        <f>Enrolment!N12</f>
        <v>0</v>
      </c>
    </row>
    <row r="922" spans="1:2" x14ac:dyDescent="0.2">
      <c r="A922" s="160" t="s">
        <v>599</v>
      </c>
      <c r="B922" s="160">
        <f>Enrolment!N13</f>
        <v>0</v>
      </c>
    </row>
    <row r="923" spans="1:2" x14ac:dyDescent="0.2">
      <c r="A923" s="160" t="s">
        <v>600</v>
      </c>
      <c r="B923" s="160">
        <f>Enrolment!N14</f>
        <v>0</v>
      </c>
    </row>
    <row r="924" spans="1:2" x14ac:dyDescent="0.2">
      <c r="A924" s="160" t="s">
        <v>601</v>
      </c>
      <c r="B924" s="160">
        <f>Enrolment!N15</f>
        <v>0</v>
      </c>
    </row>
    <row r="925" spans="1:2" x14ac:dyDescent="0.2">
      <c r="A925" s="160" t="s">
        <v>602</v>
      </c>
      <c r="B925" s="160">
        <f>Enrolment!N16</f>
        <v>0</v>
      </c>
    </row>
    <row r="926" spans="1:2" x14ac:dyDescent="0.2">
      <c r="A926" s="160" t="s">
        <v>603</v>
      </c>
      <c r="B926" s="160">
        <f>Enrolment!N17</f>
        <v>0</v>
      </c>
    </row>
    <row r="927" spans="1:2" x14ac:dyDescent="0.2">
      <c r="A927" s="160" t="s">
        <v>604</v>
      </c>
      <c r="B927" s="160">
        <f>Enrolment!N18</f>
        <v>0</v>
      </c>
    </row>
    <row r="928" spans="1:2" x14ac:dyDescent="0.2">
      <c r="A928" s="160" t="s">
        <v>605</v>
      </c>
      <c r="B928" s="160">
        <f>Enrolment!N19</f>
        <v>0</v>
      </c>
    </row>
    <row r="929" spans="1:2" x14ac:dyDescent="0.2">
      <c r="A929" s="160" t="s">
        <v>606</v>
      </c>
      <c r="B929" s="160">
        <f>Enrolment!N20</f>
        <v>0</v>
      </c>
    </row>
    <row r="930" spans="1:2" x14ac:dyDescent="0.2">
      <c r="A930" s="160" t="s">
        <v>607</v>
      </c>
      <c r="B930" s="160">
        <f>Enrolment!N21</f>
        <v>0</v>
      </c>
    </row>
    <row r="931" spans="1:2" x14ac:dyDescent="0.2">
      <c r="A931" s="160" t="s">
        <v>608</v>
      </c>
      <c r="B931" s="160">
        <f>Enrolment!N22</f>
        <v>0</v>
      </c>
    </row>
    <row r="932" spans="1:2" x14ac:dyDescent="0.2">
      <c r="A932" s="160" t="s">
        <v>609</v>
      </c>
      <c r="B932" s="160">
        <f>Enrolment!N23</f>
        <v>0</v>
      </c>
    </row>
    <row r="933" spans="1:2" x14ac:dyDescent="0.2">
      <c r="A933" s="160" t="s">
        <v>610</v>
      </c>
      <c r="B933" s="160">
        <f>Enrolment!N24</f>
        <v>0</v>
      </c>
    </row>
    <row r="934" spans="1:2" x14ac:dyDescent="0.2">
      <c r="A934" s="160" t="s">
        <v>611</v>
      </c>
      <c r="B934" s="160">
        <f>Enrolment!N25</f>
        <v>0</v>
      </c>
    </row>
    <row r="935" spans="1:2" x14ac:dyDescent="0.2">
      <c r="A935" s="160" t="s">
        <v>613</v>
      </c>
      <c r="B935" s="160">
        <f>Enrolment!N26</f>
        <v>0</v>
      </c>
    </row>
    <row r="936" spans="1:2" x14ac:dyDescent="0.2">
      <c r="A936" s="160" t="s">
        <v>628</v>
      </c>
      <c r="B936" s="163">
        <f>'Grant Calculation'!D26</f>
        <v>0</v>
      </c>
    </row>
    <row r="937" spans="1:2" x14ac:dyDescent="0.2">
      <c r="A937" s="160" t="s">
        <v>630</v>
      </c>
      <c r="B937" s="163">
        <f>'Grant Calculation'!D46</f>
        <v>0</v>
      </c>
    </row>
    <row r="938" spans="1:2" x14ac:dyDescent="0.2">
      <c r="A938" s="160" t="s">
        <v>632</v>
      </c>
      <c r="B938" s="163">
        <f>'Grant Calculation'!D48</f>
        <v>0</v>
      </c>
    </row>
    <row r="939" spans="1:2" x14ac:dyDescent="0.2">
      <c r="A939" s="160" t="s">
        <v>619</v>
      </c>
      <c r="B939" s="163">
        <f>'Tuition Calculation'!D13</f>
        <v>0</v>
      </c>
    </row>
    <row r="940" spans="1:2" x14ac:dyDescent="0.2">
      <c r="A940" s="160" t="s">
        <v>620</v>
      </c>
      <c r="B940" s="160" t="str">
        <f>'Tuition Calculation'!D16</f>
        <v xml:space="preserve"> </v>
      </c>
    </row>
    <row r="941" spans="1:2" x14ac:dyDescent="0.2">
      <c r="A941" s="160" t="s">
        <v>621</v>
      </c>
      <c r="B941" s="160" t="e">
        <f>'Tuition Calculation'!D19</f>
        <v>#VALUE!</v>
      </c>
    </row>
    <row r="942" spans="1:2" x14ac:dyDescent="0.2">
      <c r="A942" s="160" t="s">
        <v>989</v>
      </c>
      <c r="B942" s="165" t="e">
        <f>'Staffing Oct 31'!#REF!</f>
        <v>#REF!</v>
      </c>
    </row>
    <row r="943" spans="1:2" x14ac:dyDescent="0.2">
      <c r="A943" s="160" t="s">
        <v>990</v>
      </c>
      <c r="B943" s="165">
        <f>'Staffing Oct 31'!C12</f>
        <v>0</v>
      </c>
    </row>
    <row r="944" spans="1:2" x14ac:dyDescent="0.2">
      <c r="A944" s="160" t="s">
        <v>991</v>
      </c>
      <c r="B944" s="165">
        <f>'Staffing Oct 31'!C13</f>
        <v>0</v>
      </c>
    </row>
    <row r="945" spans="1:2" x14ac:dyDescent="0.2">
      <c r="A945" s="160" t="s">
        <v>992</v>
      </c>
      <c r="B945" s="165">
        <f>'Staffing Oct 31'!C14</f>
        <v>0</v>
      </c>
    </row>
    <row r="946" spans="1:2" x14ac:dyDescent="0.2">
      <c r="A946" s="160" t="s">
        <v>993</v>
      </c>
      <c r="B946" s="165">
        <f>'Staffing Oct 31'!C15</f>
        <v>0</v>
      </c>
    </row>
    <row r="947" spans="1:2" x14ac:dyDescent="0.2">
      <c r="A947" s="160" t="s">
        <v>994</v>
      </c>
      <c r="B947" s="165">
        <f>'Staffing Oct 31'!C18</f>
        <v>0</v>
      </c>
    </row>
    <row r="948" spans="1:2" x14ac:dyDescent="0.2">
      <c r="A948" s="160" t="s">
        <v>995</v>
      </c>
      <c r="B948" s="165">
        <f>'Staffing Oct 31'!C19</f>
        <v>0</v>
      </c>
    </row>
    <row r="949" spans="1:2" x14ac:dyDescent="0.2">
      <c r="A949" s="160" t="s">
        <v>997</v>
      </c>
      <c r="B949" s="165">
        <f>'Staffing Oct 31'!C22</f>
        <v>0</v>
      </c>
    </row>
    <row r="950" spans="1:2" x14ac:dyDescent="0.2">
      <c r="A950" s="160" t="s">
        <v>998</v>
      </c>
      <c r="B950" s="165">
        <f>'Staffing Oct 31'!C24</f>
        <v>0</v>
      </c>
    </row>
    <row r="951" spans="1:2" x14ac:dyDescent="0.2">
      <c r="A951" s="160" t="s">
        <v>999</v>
      </c>
      <c r="B951" s="165">
        <f>'Staffing Oct 31'!C25</f>
        <v>0</v>
      </c>
    </row>
    <row r="952" spans="1:2" x14ac:dyDescent="0.2">
      <c r="A952" s="160" t="s">
        <v>1000</v>
      </c>
      <c r="B952" s="165">
        <f>'Staffing Oct 31'!C26</f>
        <v>0</v>
      </c>
    </row>
    <row r="953" spans="1:2" x14ac:dyDescent="0.2">
      <c r="A953" s="160" t="s">
        <v>1001</v>
      </c>
      <c r="B953" s="165">
        <f>'Staffing Oct 31'!C27</f>
        <v>0</v>
      </c>
    </row>
    <row r="954" spans="1:2" x14ac:dyDescent="0.2">
      <c r="A954" s="160" t="s">
        <v>1002</v>
      </c>
      <c r="B954" s="165">
        <f>'Staffing Oct 31'!C28</f>
        <v>0</v>
      </c>
    </row>
    <row r="955" spans="1:2" x14ac:dyDescent="0.2">
      <c r="A955" s="160" t="s">
        <v>1003</v>
      </c>
      <c r="B955" s="165">
        <f>'Staffing Oct 31'!C29</f>
        <v>0</v>
      </c>
    </row>
    <row r="956" spans="1:2" x14ac:dyDescent="0.2">
      <c r="A956" s="160" t="s">
        <v>1004</v>
      </c>
      <c r="B956" s="165">
        <f>'Staffing Oct 31'!C33</f>
        <v>0</v>
      </c>
    </row>
    <row r="957" spans="1:2" x14ac:dyDescent="0.2">
      <c r="A957" s="160" t="s">
        <v>1005</v>
      </c>
      <c r="B957" s="165">
        <f>'Staffing Oct 31'!C34</f>
        <v>0</v>
      </c>
    </row>
    <row r="958" spans="1:2" x14ac:dyDescent="0.2">
      <c r="A958" s="160" t="s">
        <v>1006</v>
      </c>
      <c r="B958" s="165">
        <f>'Staffing Oct 31'!C35</f>
        <v>0</v>
      </c>
    </row>
    <row r="959" spans="1:2" x14ac:dyDescent="0.2">
      <c r="A959" s="160" t="s">
        <v>1007</v>
      </c>
      <c r="B959" s="165">
        <f>'Staffing Oct 31'!C39</f>
        <v>0</v>
      </c>
    </row>
    <row r="960" spans="1:2" x14ac:dyDescent="0.2">
      <c r="A960" s="160" t="s">
        <v>1008</v>
      </c>
      <c r="B960" s="165">
        <f>'Staffing Oct 31'!C42</f>
        <v>0</v>
      </c>
    </row>
    <row r="961" spans="1:2" x14ac:dyDescent="0.2">
      <c r="A961" s="160" t="s">
        <v>1009</v>
      </c>
      <c r="B961" s="165">
        <f>'Staffing Oct 31'!C43</f>
        <v>0</v>
      </c>
    </row>
    <row r="962" spans="1:2" x14ac:dyDescent="0.2">
      <c r="A962" s="160" t="s">
        <v>1010</v>
      </c>
      <c r="B962" s="165">
        <f>'Staffing Oct 31'!C44</f>
        <v>0</v>
      </c>
    </row>
    <row r="963" spans="1:2" x14ac:dyDescent="0.2">
      <c r="A963" s="160" t="s">
        <v>1011</v>
      </c>
      <c r="B963" s="165">
        <f>'Staffing Oct 31'!C45</f>
        <v>0</v>
      </c>
    </row>
    <row r="964" spans="1:2" x14ac:dyDescent="0.2">
      <c r="A964" s="160" t="s">
        <v>1012</v>
      </c>
      <c r="B964" s="165">
        <f>'Staffing Oct 31'!C48</f>
        <v>0</v>
      </c>
    </row>
    <row r="965" spans="1:2" x14ac:dyDescent="0.2">
      <c r="A965" s="160" t="s">
        <v>1013</v>
      </c>
      <c r="B965" s="165">
        <f>'Staffing Oct 31'!C49</f>
        <v>0</v>
      </c>
    </row>
    <row r="966" spans="1:2" x14ac:dyDescent="0.2">
      <c r="A966" s="160" t="s">
        <v>1014</v>
      </c>
      <c r="B966" s="165">
        <f>'Staffing Oct 31'!C52</f>
        <v>0</v>
      </c>
    </row>
    <row r="967" spans="1:2" x14ac:dyDescent="0.2">
      <c r="A967" s="160" t="s">
        <v>1015</v>
      </c>
      <c r="B967" s="165">
        <f>'Staffing Oct 31'!C53</f>
        <v>0</v>
      </c>
    </row>
    <row r="968" spans="1:2" x14ac:dyDescent="0.2">
      <c r="A968" s="160" t="s">
        <v>1016</v>
      </c>
      <c r="B968" s="165">
        <f>'Staffing Oct 31'!C54</f>
        <v>0</v>
      </c>
    </row>
    <row r="969" spans="1:2" x14ac:dyDescent="0.2">
      <c r="A969" s="160" t="s">
        <v>1017</v>
      </c>
      <c r="B969" s="165">
        <f>'Staffing Oct 31'!C55</f>
        <v>0</v>
      </c>
    </row>
    <row r="970" spans="1:2" x14ac:dyDescent="0.2">
      <c r="A970" s="160" t="s">
        <v>1018</v>
      </c>
      <c r="B970" s="165">
        <f>'Staffing Oct 31'!C56</f>
        <v>0</v>
      </c>
    </row>
    <row r="971" spans="1:2" x14ac:dyDescent="0.2">
      <c r="A971" s="160" t="s">
        <v>1019</v>
      </c>
      <c r="B971" s="165">
        <f>'Staffing Oct 31'!C59</f>
        <v>0</v>
      </c>
    </row>
    <row r="972" spans="1:2" x14ac:dyDescent="0.2">
      <c r="A972" s="160" t="s">
        <v>1020</v>
      </c>
      <c r="B972" s="165">
        <f>'Staffing Oct 31'!C60</f>
        <v>0</v>
      </c>
    </row>
    <row r="973" spans="1:2" x14ac:dyDescent="0.2">
      <c r="A973" s="160" t="s">
        <v>1021</v>
      </c>
      <c r="B973" s="165">
        <f>'Staffing Oct 31'!C61</f>
        <v>0</v>
      </c>
    </row>
    <row r="974" spans="1:2" x14ac:dyDescent="0.2">
      <c r="A974" s="160" t="s">
        <v>1022</v>
      </c>
      <c r="B974" s="165">
        <f>'Staffing Oct 31'!C62</f>
        <v>0</v>
      </c>
    </row>
    <row r="975" spans="1:2" x14ac:dyDescent="0.2">
      <c r="A975" s="160" t="s">
        <v>1023</v>
      </c>
      <c r="B975" s="165">
        <f>'Staffing Oct 31'!C65</f>
        <v>0</v>
      </c>
    </row>
    <row r="976" spans="1:2" x14ac:dyDescent="0.2">
      <c r="A976" s="160" t="s">
        <v>1024</v>
      </c>
      <c r="B976" s="165">
        <f>'Staffing Oct 31'!C66</f>
        <v>0</v>
      </c>
    </row>
    <row r="977" spans="1:2" x14ac:dyDescent="0.2">
      <c r="A977" s="160" t="s">
        <v>1025</v>
      </c>
      <c r="B977" s="165">
        <f>'Staffing Oct 31'!C67</f>
        <v>0</v>
      </c>
    </row>
    <row r="978" spans="1:2" x14ac:dyDescent="0.2">
      <c r="A978" s="160" t="s">
        <v>1026</v>
      </c>
      <c r="B978" s="165">
        <f>'Staffing Oct 31'!C70</f>
        <v>0</v>
      </c>
    </row>
    <row r="979" spans="1:2" x14ac:dyDescent="0.2">
      <c r="A979" s="160" t="s">
        <v>1027</v>
      </c>
      <c r="B979" s="165">
        <f>'Staffing Oct 31'!C72</f>
        <v>0</v>
      </c>
    </row>
    <row r="980" spans="1:2" x14ac:dyDescent="0.2">
      <c r="A980" s="160" t="s">
        <v>1316</v>
      </c>
      <c r="B980" s="165" t="e">
        <f>#REF!</f>
        <v>#REF!</v>
      </c>
    </row>
    <row r="981" spans="1:2" x14ac:dyDescent="0.2">
      <c r="A981" s="160" t="s">
        <v>1317</v>
      </c>
      <c r="B981" s="165" t="e">
        <f>#REF!</f>
        <v>#REF!</v>
      </c>
    </row>
    <row r="982" spans="1:2" x14ac:dyDescent="0.2">
      <c r="A982" s="160" t="s">
        <v>1318</v>
      </c>
      <c r="B982" s="165" t="e">
        <f>#REF!</f>
        <v>#REF!</v>
      </c>
    </row>
    <row r="983" spans="1:2" x14ac:dyDescent="0.2">
      <c r="A983" s="160" t="s">
        <v>1319</v>
      </c>
      <c r="B983" s="165" t="e">
        <f>#REF!</f>
        <v>#REF!</v>
      </c>
    </row>
    <row r="984" spans="1:2" x14ac:dyDescent="0.2">
      <c r="A984" s="160" t="s">
        <v>1320</v>
      </c>
      <c r="B984" s="165" t="e">
        <f>#REF!</f>
        <v>#REF!</v>
      </c>
    </row>
    <row r="985" spans="1:2" x14ac:dyDescent="0.2">
      <c r="A985" s="160" t="s">
        <v>1321</v>
      </c>
      <c r="B985" s="165" t="e">
        <f>#REF!</f>
        <v>#REF!</v>
      </c>
    </row>
    <row r="986" spans="1:2" x14ac:dyDescent="0.2">
      <c r="A986" s="160" t="s">
        <v>1322</v>
      </c>
      <c r="B986" s="165" t="e">
        <f>#REF!</f>
        <v>#REF!</v>
      </c>
    </row>
    <row r="987" spans="1:2" x14ac:dyDescent="0.2">
      <c r="B987" s="165"/>
    </row>
    <row r="988" spans="1:2" x14ac:dyDescent="0.2">
      <c r="B988" s="165"/>
    </row>
    <row r="989" spans="1:2" x14ac:dyDescent="0.2">
      <c r="B989" s="165"/>
    </row>
    <row r="990" spans="1:2" x14ac:dyDescent="0.2">
      <c r="B990" s="165"/>
    </row>
    <row r="991" spans="1:2" x14ac:dyDescent="0.2">
      <c r="B991" s="165"/>
    </row>
    <row r="992" spans="1:2" x14ac:dyDescent="0.2">
      <c r="B992" s="165"/>
    </row>
    <row r="993" spans="2:2" x14ac:dyDescent="0.2">
      <c r="B993" s="165"/>
    </row>
    <row r="994" spans="2:2" x14ac:dyDescent="0.2">
      <c r="B994" s="165"/>
    </row>
    <row r="995" spans="2:2" x14ac:dyDescent="0.2">
      <c r="B995" s="165"/>
    </row>
    <row r="996" spans="2:2" x14ac:dyDescent="0.2">
      <c r="B996" s="165"/>
    </row>
    <row r="997" spans="2:2" x14ac:dyDescent="0.2">
      <c r="B997" s="165"/>
    </row>
    <row r="998" spans="2:2" x14ac:dyDescent="0.2">
      <c r="B998" s="165"/>
    </row>
    <row r="999" spans="2:2" x14ac:dyDescent="0.2">
      <c r="B999" s="165"/>
    </row>
    <row r="1000" spans="2:2" x14ac:dyDescent="0.2">
      <c r="B1000" s="165"/>
    </row>
    <row r="1001" spans="2:2" x14ac:dyDescent="0.2">
      <c r="B1001" s="165"/>
    </row>
    <row r="1002" spans="2:2" x14ac:dyDescent="0.2">
      <c r="B1002" s="165"/>
    </row>
    <row r="1003" spans="2:2" x14ac:dyDescent="0.2">
      <c r="B1003" s="165"/>
    </row>
    <row r="1004" spans="2:2" x14ac:dyDescent="0.2">
      <c r="B1004" s="165"/>
    </row>
    <row r="1005" spans="2:2" x14ac:dyDescent="0.2">
      <c r="B1005" s="165"/>
    </row>
    <row r="1006" spans="2:2" x14ac:dyDescent="0.2">
      <c r="B1006" s="165"/>
    </row>
    <row r="1007" spans="2:2" x14ac:dyDescent="0.2">
      <c r="B1007" s="165"/>
    </row>
    <row r="1008" spans="2:2" x14ac:dyDescent="0.2">
      <c r="B1008" s="165"/>
    </row>
    <row r="1009" spans="2:2" x14ac:dyDescent="0.2">
      <c r="B1009" s="165"/>
    </row>
    <row r="1010" spans="2:2" x14ac:dyDescent="0.2">
      <c r="B1010" s="165"/>
    </row>
    <row r="1011" spans="2:2" x14ac:dyDescent="0.2">
      <c r="B1011" s="165"/>
    </row>
    <row r="1012" spans="2:2" x14ac:dyDescent="0.2">
      <c r="B1012" s="165"/>
    </row>
    <row r="1013" spans="2:2" x14ac:dyDescent="0.2">
      <c r="B1013" s="165"/>
    </row>
    <row r="1014" spans="2:2" x14ac:dyDescent="0.2">
      <c r="B1014" s="165"/>
    </row>
    <row r="1015" spans="2:2" x14ac:dyDescent="0.2">
      <c r="B1015" s="165"/>
    </row>
    <row r="1016" spans="2:2" x14ac:dyDescent="0.2">
      <c r="B1016" s="165"/>
    </row>
    <row r="1017" spans="2:2" x14ac:dyDescent="0.2">
      <c r="B1017" s="165"/>
    </row>
    <row r="1018" spans="2:2" x14ac:dyDescent="0.2">
      <c r="B1018" s="165"/>
    </row>
    <row r="1019" spans="2:2" x14ac:dyDescent="0.2">
      <c r="B1019" s="165"/>
    </row>
    <row r="1020" spans="2:2" x14ac:dyDescent="0.2">
      <c r="B1020" s="165"/>
    </row>
    <row r="1021" spans="2:2" x14ac:dyDescent="0.2">
      <c r="B1021" s="165"/>
    </row>
    <row r="1022" spans="2:2" x14ac:dyDescent="0.2">
      <c r="B1022" s="165"/>
    </row>
    <row r="1023" spans="2:2" x14ac:dyDescent="0.2">
      <c r="B1023" s="165"/>
    </row>
    <row r="1024" spans="2:2" x14ac:dyDescent="0.2">
      <c r="B1024" s="165"/>
    </row>
    <row r="1025" spans="2:2" x14ac:dyDescent="0.2">
      <c r="B1025" s="165"/>
    </row>
    <row r="1026" spans="2:2" x14ac:dyDescent="0.2">
      <c r="B1026" s="165"/>
    </row>
    <row r="1027" spans="2:2" x14ac:dyDescent="0.2">
      <c r="B1027" s="165"/>
    </row>
    <row r="1028" spans="2:2" x14ac:dyDescent="0.2">
      <c r="B1028" s="165"/>
    </row>
    <row r="1029" spans="2:2" x14ac:dyDescent="0.2">
      <c r="B1029" s="165"/>
    </row>
    <row r="1030" spans="2:2" x14ac:dyDescent="0.2">
      <c r="B1030" s="165"/>
    </row>
    <row r="1031" spans="2:2" x14ac:dyDescent="0.2">
      <c r="B1031" s="165"/>
    </row>
    <row r="1032" spans="2:2" x14ac:dyDescent="0.2">
      <c r="B1032" s="165"/>
    </row>
    <row r="1033" spans="2:2" x14ac:dyDescent="0.2">
      <c r="B1033" s="165"/>
    </row>
    <row r="1034" spans="2:2" x14ac:dyDescent="0.2">
      <c r="B1034" s="165"/>
    </row>
    <row r="1035" spans="2:2" x14ac:dyDescent="0.2">
      <c r="B1035" s="165"/>
    </row>
    <row r="1036" spans="2:2" x14ac:dyDescent="0.2">
      <c r="B1036" s="165"/>
    </row>
    <row r="1037" spans="2:2" x14ac:dyDescent="0.2">
      <c r="B1037" s="165"/>
    </row>
    <row r="1038" spans="2:2" x14ac:dyDescent="0.2">
      <c r="B1038" s="165"/>
    </row>
    <row r="1039" spans="2:2" x14ac:dyDescent="0.2">
      <c r="B1039" s="165"/>
    </row>
    <row r="1040" spans="2:2" x14ac:dyDescent="0.2">
      <c r="B1040" s="165"/>
    </row>
    <row r="1041" spans="2:2" x14ac:dyDescent="0.2">
      <c r="B1041" s="165"/>
    </row>
    <row r="1042" spans="2:2" x14ac:dyDescent="0.2">
      <c r="B1042" s="165"/>
    </row>
    <row r="1043" spans="2:2" x14ac:dyDescent="0.2">
      <c r="B1043" s="165"/>
    </row>
    <row r="1044" spans="2:2" x14ac:dyDescent="0.2">
      <c r="B1044" s="165"/>
    </row>
    <row r="1045" spans="2:2" x14ac:dyDescent="0.2">
      <c r="B1045" s="165"/>
    </row>
    <row r="1046" spans="2:2" x14ac:dyDescent="0.2">
      <c r="B1046" s="165"/>
    </row>
    <row r="1047" spans="2:2" x14ac:dyDescent="0.2">
      <c r="B1047" s="165"/>
    </row>
    <row r="1048" spans="2:2" x14ac:dyDescent="0.2">
      <c r="B1048" s="165"/>
    </row>
    <row r="1049" spans="2:2" x14ac:dyDescent="0.2">
      <c r="B1049" s="165"/>
    </row>
    <row r="1050" spans="2:2" x14ac:dyDescent="0.2">
      <c r="B1050" s="165"/>
    </row>
    <row r="1051" spans="2:2" x14ac:dyDescent="0.2">
      <c r="B1051" s="165"/>
    </row>
    <row r="1052" spans="2:2" x14ac:dyDescent="0.2">
      <c r="B1052" s="165"/>
    </row>
    <row r="1053" spans="2:2" x14ac:dyDescent="0.2">
      <c r="B1053" s="165"/>
    </row>
    <row r="1054" spans="2:2" x14ac:dyDescent="0.2">
      <c r="B1054" s="165"/>
    </row>
    <row r="1055" spans="2:2" x14ac:dyDescent="0.2">
      <c r="B1055" s="165"/>
    </row>
    <row r="1056" spans="2:2" x14ac:dyDescent="0.2">
      <c r="B1056" s="165"/>
    </row>
    <row r="1057" spans="2:2" x14ac:dyDescent="0.2">
      <c r="B1057" s="165"/>
    </row>
    <row r="1058" spans="2:2" x14ac:dyDescent="0.2">
      <c r="B1058" s="165"/>
    </row>
    <row r="1059" spans="2:2" x14ac:dyDescent="0.2">
      <c r="B1059" s="165"/>
    </row>
    <row r="1060" spans="2:2" x14ac:dyDescent="0.2">
      <c r="B1060" s="165"/>
    </row>
    <row r="1061" spans="2:2" x14ac:dyDescent="0.2">
      <c r="B1061" s="165"/>
    </row>
    <row r="1062" spans="2:2" x14ac:dyDescent="0.2">
      <c r="B1062" s="165"/>
    </row>
    <row r="1063" spans="2:2" x14ac:dyDescent="0.2">
      <c r="B1063" s="165"/>
    </row>
  </sheetData>
  <sheetProtection password="CFB6" sheet="1" objects="1" scenarios="1"/>
  <phoneticPr fontId="9" type="noConversion"/>
  <pageMargins left="0.75" right="0.75" top="1" bottom="1" header="0.5" footer="0.5"/>
  <pageSetup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B21"/>
  <sheetViews>
    <sheetView workbookViewId="0">
      <selection activeCell="G4" sqref="G4"/>
    </sheetView>
  </sheetViews>
  <sheetFormatPr defaultRowHeight="12.75" x14ac:dyDescent="0.2"/>
  <sheetData>
    <row r="1" spans="1:2" x14ac:dyDescent="0.2">
      <c r="A1" t="s">
        <v>499</v>
      </c>
    </row>
    <row r="2" spans="1:2" x14ac:dyDescent="0.2">
      <c r="A2" s="64" t="s">
        <v>1177</v>
      </c>
      <c r="B2" s="64" t="s">
        <v>1178</v>
      </c>
    </row>
    <row r="3" spans="1:2" x14ac:dyDescent="0.2">
      <c r="A3" t="s">
        <v>497</v>
      </c>
      <c r="B3" t="s">
        <v>498</v>
      </c>
    </row>
    <row r="4" spans="1:2" x14ac:dyDescent="0.2">
      <c r="A4" s="183">
        <v>800121</v>
      </c>
      <c r="B4" s="183" t="s">
        <v>501</v>
      </c>
    </row>
    <row r="5" spans="1:2" x14ac:dyDescent="0.2">
      <c r="A5" s="183">
        <v>800201</v>
      </c>
      <c r="B5" s="183" t="s">
        <v>502</v>
      </c>
    </row>
    <row r="6" spans="1:2" x14ac:dyDescent="0.2">
      <c r="A6" s="183">
        <v>800471</v>
      </c>
      <c r="B6" s="183" t="s">
        <v>1310</v>
      </c>
    </row>
    <row r="7" spans="1:2" x14ac:dyDescent="0.2">
      <c r="A7" s="183">
        <v>800391</v>
      </c>
      <c r="B7" s="183" t="s">
        <v>503</v>
      </c>
    </row>
    <row r="8" spans="1:2" x14ac:dyDescent="0.2">
      <c r="A8" s="183">
        <v>800041</v>
      </c>
      <c r="B8" s="183" t="s">
        <v>891</v>
      </c>
    </row>
    <row r="9" spans="1:2" x14ac:dyDescent="0.2">
      <c r="A9" s="183">
        <v>800551</v>
      </c>
      <c r="B9" s="183" t="s">
        <v>504</v>
      </c>
    </row>
    <row r="15" spans="1:2" x14ac:dyDescent="0.2">
      <c r="A15" t="s">
        <v>623</v>
      </c>
    </row>
    <row r="16" spans="1:2" x14ac:dyDescent="0.2">
      <c r="A16">
        <v>80004</v>
      </c>
      <c r="B16" t="s">
        <v>500</v>
      </c>
    </row>
    <row r="17" spans="1:2" x14ac:dyDescent="0.2">
      <c r="A17">
        <v>80012</v>
      </c>
      <c r="B17" t="s">
        <v>501</v>
      </c>
    </row>
    <row r="18" spans="1:2" x14ac:dyDescent="0.2">
      <c r="A18">
        <v>80020</v>
      </c>
      <c r="B18" t="s">
        <v>502</v>
      </c>
    </row>
    <row r="19" spans="1:2" x14ac:dyDescent="0.2">
      <c r="A19">
        <v>80039</v>
      </c>
      <c r="B19" t="s">
        <v>503</v>
      </c>
    </row>
    <row r="20" spans="1:2" x14ac:dyDescent="0.2">
      <c r="A20">
        <v>80047</v>
      </c>
      <c r="B20" t="s">
        <v>1310</v>
      </c>
    </row>
    <row r="21" spans="1:2" x14ac:dyDescent="0.2">
      <c r="A21">
        <v>80055</v>
      </c>
      <c r="B21" t="s">
        <v>504</v>
      </c>
    </row>
  </sheetData>
  <sheetProtection password="DFC6" sheet="1" objects="1" scenarios="1"/>
  <phoneticPr fontId="0" type="noConversion"/>
  <printOptions horizontalCentered="1"/>
  <pageMargins left="0" right="0" top="0.98425196850393704" bottom="0.98425196850393704" header="0.51181102362204722" footer="0.51181102362204722"/>
  <pageSetup orientation="portrait" r:id="rId1"/>
  <headerFooter alignWithMargins="0">
    <oddFooter>&amp;CPage 1 of ?&amp;R2009/2010 Hospital Boards
Estimates</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AB94"/>
  <sheetViews>
    <sheetView zoomScaleNormal="100" workbookViewId="0">
      <selection activeCell="D1" sqref="D1"/>
    </sheetView>
  </sheetViews>
  <sheetFormatPr defaultColWidth="0" defaultRowHeight="0" customHeight="1" zeroHeight="1" x14ac:dyDescent="0.25"/>
  <cols>
    <col min="1" max="1" width="60.7109375" style="484" customWidth="1"/>
    <col min="2" max="2" width="15.7109375" style="484" customWidth="1"/>
    <col min="3" max="23" width="12.5703125" style="484" customWidth="1"/>
    <col min="24" max="24" width="15.28515625" style="484" customWidth="1"/>
    <col min="25" max="25" width="12.5703125" style="484" customWidth="1"/>
    <col min="26" max="26" width="13.7109375" style="484" customWidth="1"/>
    <col min="27" max="27" width="14.42578125" style="484" customWidth="1"/>
    <col min="28" max="28" width="10.42578125" style="69" customWidth="1"/>
    <col min="29" max="16384" width="0" style="69" hidden="1"/>
  </cols>
  <sheetData>
    <row r="1" spans="1:28" ht="13.5" thickBot="1" x14ac:dyDescent="0.25">
      <c r="A1" s="505" t="s">
        <v>1461</v>
      </c>
      <c r="B1" s="506" t="s">
        <v>1460</v>
      </c>
      <c r="C1" s="506" t="s">
        <v>893</v>
      </c>
      <c r="D1" s="573" t="s">
        <v>1537</v>
      </c>
      <c r="E1" s="506"/>
      <c r="F1" s="506"/>
      <c r="G1" s="506"/>
      <c r="H1" s="506"/>
      <c r="I1" s="506"/>
      <c r="J1" s="506"/>
      <c r="K1" s="506"/>
      <c r="L1" s="506"/>
      <c r="M1" s="506"/>
      <c r="N1" s="506"/>
      <c r="O1" s="506"/>
      <c r="P1" s="506"/>
      <c r="Q1" s="506"/>
      <c r="R1" s="506"/>
      <c r="S1" s="506"/>
      <c r="T1" s="506"/>
      <c r="U1" s="506"/>
      <c r="V1" s="506"/>
      <c r="W1" s="506"/>
      <c r="X1" s="506" t="s">
        <v>492</v>
      </c>
      <c r="Y1" s="506"/>
      <c r="Z1" s="518" t="s">
        <v>518</v>
      </c>
      <c r="AA1" s="506"/>
      <c r="AB1" s="8"/>
    </row>
    <row r="2" spans="1:28" ht="27.75" customHeight="1" thickBot="1" x14ac:dyDescent="0.25">
      <c r="A2" s="6" t="s">
        <v>408</v>
      </c>
      <c r="B2" s="68" t="s">
        <v>505</v>
      </c>
      <c r="C2" s="636">
        <f>+Cover!I2</f>
        <v>0</v>
      </c>
      <c r="D2" s="637"/>
      <c r="E2" s="637"/>
      <c r="F2" s="637"/>
      <c r="G2" s="637"/>
      <c r="H2" s="637"/>
      <c r="I2" s="637"/>
      <c r="J2" s="638"/>
      <c r="K2" s="528"/>
      <c r="L2" s="520"/>
      <c r="M2" s="528"/>
      <c r="N2" s="520"/>
      <c r="O2" s="528"/>
      <c r="P2" s="520"/>
      <c r="Q2" s="528"/>
      <c r="R2" s="520"/>
      <c r="S2" s="528"/>
      <c r="T2" s="520"/>
      <c r="U2" s="528"/>
      <c r="V2" s="520"/>
      <c r="W2" s="528"/>
      <c r="X2" s="506"/>
      <c r="Y2" s="528"/>
      <c r="Z2" s="506"/>
      <c r="AA2" s="528"/>
      <c r="AB2" s="8"/>
    </row>
    <row r="3" spans="1:28" ht="18.75" thickBot="1" x14ac:dyDescent="0.3">
      <c r="A3" s="17" t="s">
        <v>1484</v>
      </c>
      <c r="B3" s="3" t="s">
        <v>1237</v>
      </c>
      <c r="C3" s="182">
        <f>+Cover!I3</f>
        <v>0</v>
      </c>
      <c r="D3" s="529"/>
      <c r="E3" s="529"/>
      <c r="F3" s="529"/>
      <c r="G3" s="529"/>
      <c r="H3" s="529"/>
      <c r="I3" s="529"/>
      <c r="J3" s="529"/>
      <c r="K3" s="529"/>
      <c r="L3" s="529"/>
      <c r="M3" s="529"/>
      <c r="N3" s="529"/>
      <c r="O3" s="529"/>
      <c r="P3" s="529"/>
      <c r="Q3" s="529"/>
      <c r="R3" s="529"/>
      <c r="S3" s="529"/>
      <c r="T3" s="529"/>
      <c r="U3" s="529"/>
      <c r="V3" s="529"/>
      <c r="W3" s="529"/>
      <c r="X3" s="8"/>
      <c r="Y3" s="529"/>
      <c r="Z3" s="70"/>
      <c r="AA3" s="529"/>
      <c r="AB3" s="8"/>
    </row>
    <row r="4" spans="1:28" ht="12.75" x14ac:dyDescent="0.2">
      <c r="A4" s="519" t="s">
        <v>531</v>
      </c>
      <c r="B4" s="519" t="s">
        <v>409</v>
      </c>
      <c r="C4" s="520" t="s">
        <v>559</v>
      </c>
      <c r="D4" s="520"/>
      <c r="E4" s="520"/>
      <c r="F4" s="520"/>
      <c r="G4" s="520"/>
      <c r="H4" s="520"/>
      <c r="I4" s="520"/>
      <c r="J4" s="520"/>
      <c r="K4" s="520"/>
      <c r="L4" s="520"/>
      <c r="M4" s="520"/>
      <c r="N4" s="520"/>
      <c r="O4" s="520"/>
      <c r="P4" s="520"/>
      <c r="Q4" s="520"/>
      <c r="R4" s="520"/>
      <c r="S4" s="520"/>
      <c r="T4" s="520"/>
      <c r="U4" s="520"/>
      <c r="V4" s="520"/>
      <c r="W4" s="520"/>
      <c r="X4" s="506" t="s">
        <v>1233</v>
      </c>
      <c r="Y4" s="520"/>
      <c r="Z4" s="506" t="s">
        <v>1270</v>
      </c>
      <c r="AA4" s="520"/>
      <c r="AB4" s="504" t="s">
        <v>339</v>
      </c>
    </row>
    <row r="5" spans="1:28" ht="17.25" customHeight="1" x14ac:dyDescent="0.2">
      <c r="A5" s="519" t="s">
        <v>342</v>
      </c>
      <c r="B5" s="519" t="s">
        <v>333</v>
      </c>
      <c r="C5" s="519" t="s">
        <v>555</v>
      </c>
      <c r="D5" s="519"/>
      <c r="E5" s="519"/>
      <c r="F5" s="519"/>
      <c r="G5" s="519"/>
      <c r="H5" s="519"/>
      <c r="I5" s="519"/>
      <c r="J5" s="519"/>
      <c r="K5" s="519"/>
      <c r="L5" s="519"/>
      <c r="M5" s="519"/>
      <c r="N5" s="519"/>
      <c r="O5" s="519"/>
      <c r="P5" s="519"/>
      <c r="Q5" s="519"/>
      <c r="R5" s="519"/>
      <c r="S5" s="519"/>
      <c r="T5" s="519"/>
      <c r="U5" s="519"/>
      <c r="V5" s="519"/>
      <c r="W5" s="519"/>
      <c r="X5" s="506" t="s">
        <v>1261</v>
      </c>
      <c r="Y5" s="519"/>
      <c r="Z5" s="506" t="s">
        <v>1454</v>
      </c>
      <c r="AA5" s="519"/>
      <c r="AB5" s="8"/>
    </row>
    <row r="6" spans="1:28" ht="15" customHeight="1" x14ac:dyDescent="0.25">
      <c r="A6" s="450" t="s">
        <v>1521</v>
      </c>
      <c r="B6" s="451"/>
      <c r="C6" s="452"/>
      <c r="D6" s="452"/>
      <c r="E6" s="452"/>
      <c r="F6" s="452"/>
      <c r="G6" s="452"/>
      <c r="H6" s="452"/>
      <c r="I6" s="452"/>
      <c r="J6" s="452"/>
      <c r="K6" s="452"/>
      <c r="L6" s="452"/>
      <c r="M6" s="452"/>
      <c r="N6" s="452"/>
      <c r="O6" s="452"/>
      <c r="P6" s="452"/>
      <c r="Q6" s="452"/>
      <c r="R6" s="452"/>
      <c r="S6" s="452"/>
      <c r="T6" s="452"/>
      <c r="U6" s="452"/>
      <c r="V6" s="452"/>
      <c r="W6" s="452"/>
      <c r="X6" s="452"/>
      <c r="Y6" s="452"/>
      <c r="Z6" s="452"/>
      <c r="AA6" s="452"/>
      <c r="AB6" s="8"/>
    </row>
    <row r="7" spans="1:28" ht="45" x14ac:dyDescent="0.25">
      <c r="A7" s="450"/>
      <c r="B7" s="453" t="s">
        <v>506</v>
      </c>
      <c r="C7" s="522" t="s">
        <v>1487</v>
      </c>
      <c r="D7" s="530">
        <v>43190</v>
      </c>
      <c r="E7" s="531" t="s">
        <v>1500</v>
      </c>
      <c r="F7" s="530">
        <v>43190</v>
      </c>
      <c r="G7" s="531" t="s">
        <v>1500</v>
      </c>
      <c r="H7" s="530">
        <v>43190</v>
      </c>
      <c r="I7" s="531" t="s">
        <v>1500</v>
      </c>
      <c r="J7" s="530">
        <v>43190</v>
      </c>
      <c r="K7" s="531" t="s">
        <v>1500</v>
      </c>
      <c r="L7" s="530">
        <v>43190</v>
      </c>
      <c r="M7" s="531" t="s">
        <v>1500</v>
      </c>
      <c r="N7" s="530">
        <v>43190</v>
      </c>
      <c r="O7" s="531" t="s">
        <v>1500</v>
      </c>
      <c r="P7" s="530">
        <v>43190</v>
      </c>
      <c r="Q7" s="531" t="s">
        <v>1500</v>
      </c>
      <c r="R7" s="530">
        <v>43190</v>
      </c>
      <c r="S7" s="531" t="s">
        <v>1500</v>
      </c>
      <c r="T7" s="530">
        <v>43190</v>
      </c>
      <c r="U7" s="531" t="s">
        <v>1500</v>
      </c>
      <c r="V7" s="530">
        <v>43190</v>
      </c>
      <c r="W7" s="531" t="s">
        <v>1500</v>
      </c>
      <c r="X7" s="530">
        <v>43190</v>
      </c>
      <c r="Y7" s="531" t="s">
        <v>1500</v>
      </c>
      <c r="Z7" s="530">
        <v>43190</v>
      </c>
      <c r="AA7" s="531" t="s">
        <v>1500</v>
      </c>
      <c r="AB7" s="522" t="s">
        <v>1489</v>
      </c>
    </row>
    <row r="8" spans="1:28" ht="15" customHeight="1" x14ac:dyDescent="0.25">
      <c r="A8" s="454" t="s">
        <v>648</v>
      </c>
      <c r="B8" s="455" t="s">
        <v>507</v>
      </c>
      <c r="C8" s="531"/>
      <c r="D8" s="639" t="s">
        <v>1501</v>
      </c>
      <c r="E8" s="639"/>
      <c r="F8" s="639" t="s">
        <v>1486</v>
      </c>
      <c r="G8" s="639"/>
      <c r="H8" s="639" t="s">
        <v>1502</v>
      </c>
      <c r="I8" s="639"/>
      <c r="J8" s="639" t="s">
        <v>1503</v>
      </c>
      <c r="K8" s="639"/>
      <c r="L8" s="639" t="s">
        <v>1485</v>
      </c>
      <c r="M8" s="639"/>
      <c r="N8" s="639" t="s">
        <v>1504</v>
      </c>
      <c r="O8" s="639"/>
      <c r="P8" s="639" t="s">
        <v>1505</v>
      </c>
      <c r="Q8" s="639"/>
      <c r="R8" s="639" t="s">
        <v>1506</v>
      </c>
      <c r="S8" s="639"/>
      <c r="T8" s="643" t="s">
        <v>1507</v>
      </c>
      <c r="U8" s="644"/>
      <c r="V8" s="639" t="s">
        <v>1508</v>
      </c>
      <c r="W8" s="639"/>
      <c r="X8" s="640" t="s">
        <v>1509</v>
      </c>
      <c r="Y8" s="640"/>
      <c r="Z8" s="641" t="s">
        <v>1510</v>
      </c>
      <c r="AA8" s="642"/>
      <c r="AB8" s="532"/>
    </row>
    <row r="9" spans="1:28" ht="15" x14ac:dyDescent="0.25">
      <c r="A9" s="456"/>
      <c r="B9" s="450"/>
      <c r="C9" s="457"/>
      <c r="D9" s="457"/>
      <c r="E9" s="457"/>
      <c r="F9" s="457"/>
      <c r="G9" s="457"/>
      <c r="H9" s="457"/>
      <c r="I9" s="457"/>
      <c r="J9" s="457"/>
      <c r="K9" s="457"/>
      <c r="L9" s="457"/>
      <c r="M9" s="457"/>
      <c r="N9" s="457"/>
      <c r="O9" s="457"/>
      <c r="P9" s="457"/>
      <c r="Q9" s="457"/>
      <c r="R9" s="457"/>
      <c r="S9" s="457"/>
      <c r="T9" s="457"/>
      <c r="U9" s="457"/>
      <c r="V9" s="457"/>
      <c r="W9" s="457"/>
      <c r="X9" s="458"/>
      <c r="Y9" s="457"/>
      <c r="Z9" s="458"/>
      <c r="AA9" s="457"/>
      <c r="AB9" s="8"/>
    </row>
    <row r="10" spans="1:28" ht="15" x14ac:dyDescent="0.25">
      <c r="A10" s="459" t="s">
        <v>893</v>
      </c>
      <c r="B10" s="450"/>
      <c r="C10" s="457"/>
      <c r="D10" s="457"/>
      <c r="E10" s="457"/>
      <c r="F10" s="457"/>
      <c r="G10" s="457"/>
      <c r="H10" s="457"/>
      <c r="I10" s="457"/>
      <c r="J10" s="457"/>
      <c r="K10" s="457"/>
      <c r="L10" s="457"/>
      <c r="M10" s="457"/>
      <c r="N10" s="457"/>
      <c r="O10" s="457"/>
      <c r="P10" s="457"/>
      <c r="Q10" s="457"/>
      <c r="R10" s="457"/>
      <c r="S10" s="457"/>
      <c r="T10" s="457"/>
      <c r="U10" s="457"/>
      <c r="V10" s="457"/>
      <c r="W10" s="457"/>
      <c r="X10" s="458"/>
      <c r="Y10" s="457"/>
      <c r="Z10" s="458"/>
      <c r="AA10" s="457"/>
      <c r="AB10" s="8"/>
    </row>
    <row r="11" spans="1:28" ht="15" x14ac:dyDescent="0.25">
      <c r="A11" s="460" t="s">
        <v>894</v>
      </c>
      <c r="B11" s="461" t="s">
        <v>895</v>
      </c>
      <c r="C11" s="523"/>
      <c r="D11" s="523"/>
      <c r="E11" s="523"/>
      <c r="F11" s="523"/>
      <c r="G11" s="523"/>
      <c r="H11" s="523"/>
      <c r="I11" s="523"/>
      <c r="J11" s="523"/>
      <c r="K11" s="523"/>
      <c r="L11" s="523"/>
      <c r="M11" s="523"/>
      <c r="N11" s="523"/>
      <c r="O11" s="523"/>
      <c r="P11" s="523"/>
      <c r="Q11" s="523"/>
      <c r="R11" s="523"/>
      <c r="S11" s="523"/>
      <c r="T11" s="523"/>
      <c r="U11" s="523"/>
      <c r="V11" s="523"/>
      <c r="W11" s="523"/>
      <c r="X11" s="523"/>
      <c r="Y11" s="523"/>
      <c r="Z11" s="523"/>
      <c r="AA11" s="523"/>
      <c r="AB11" s="8" t="str">
        <f>IF(ROUND(C11,1)=ROUND(D11+F11+H11+J11+L11+N11+P11+R11+T11+V11+X11+Z11,1),"","Error")</f>
        <v/>
      </c>
    </row>
    <row r="12" spans="1:28" ht="15" x14ac:dyDescent="0.25">
      <c r="A12" s="462" t="s">
        <v>508</v>
      </c>
      <c r="B12" s="462" t="s">
        <v>509</v>
      </c>
      <c r="C12" s="463"/>
      <c r="D12" s="463"/>
      <c r="E12" s="463"/>
      <c r="F12" s="463"/>
      <c r="G12" s="463"/>
      <c r="H12" s="463"/>
      <c r="I12" s="463"/>
      <c r="J12" s="463"/>
      <c r="K12" s="463"/>
      <c r="L12" s="463"/>
      <c r="M12" s="463"/>
      <c r="N12" s="463"/>
      <c r="O12" s="463"/>
      <c r="P12" s="463"/>
      <c r="Q12" s="463"/>
      <c r="R12" s="463"/>
      <c r="S12" s="463"/>
      <c r="T12" s="463"/>
      <c r="U12" s="463"/>
      <c r="V12" s="463"/>
      <c r="W12" s="463"/>
      <c r="X12" s="463"/>
      <c r="Y12" s="463"/>
      <c r="Z12" s="463"/>
      <c r="AA12" s="463"/>
      <c r="AB12" s="8"/>
    </row>
    <row r="13" spans="1:28" ht="15" x14ac:dyDescent="0.25">
      <c r="A13" s="462" t="s">
        <v>510</v>
      </c>
      <c r="B13" s="462" t="s">
        <v>511</v>
      </c>
      <c r="C13" s="463"/>
      <c r="D13" s="463"/>
      <c r="E13" s="463"/>
      <c r="F13" s="463"/>
      <c r="G13" s="463"/>
      <c r="H13" s="463"/>
      <c r="I13" s="463"/>
      <c r="J13" s="463"/>
      <c r="K13" s="463"/>
      <c r="L13" s="463"/>
      <c r="M13" s="463"/>
      <c r="N13" s="463"/>
      <c r="O13" s="463"/>
      <c r="P13" s="463"/>
      <c r="Q13" s="463"/>
      <c r="R13" s="463"/>
      <c r="S13" s="463"/>
      <c r="T13" s="463"/>
      <c r="U13" s="463"/>
      <c r="V13" s="463"/>
      <c r="W13" s="463"/>
      <c r="X13" s="463"/>
      <c r="Y13" s="463"/>
      <c r="Z13" s="463"/>
      <c r="AA13" s="463"/>
      <c r="AB13" s="8"/>
    </row>
    <row r="14" spans="1:28" ht="15" x14ac:dyDescent="0.25">
      <c r="A14" s="462" t="s">
        <v>512</v>
      </c>
      <c r="B14" s="462" t="s">
        <v>513</v>
      </c>
      <c r="C14" s="463"/>
      <c r="D14" s="463"/>
      <c r="E14" s="463"/>
      <c r="F14" s="463"/>
      <c r="G14" s="463"/>
      <c r="H14" s="463"/>
      <c r="I14" s="463"/>
      <c r="J14" s="463"/>
      <c r="K14" s="463"/>
      <c r="L14" s="463"/>
      <c r="M14" s="463"/>
      <c r="N14" s="463"/>
      <c r="O14" s="463"/>
      <c r="P14" s="463"/>
      <c r="Q14" s="463"/>
      <c r="R14" s="463"/>
      <c r="S14" s="463"/>
      <c r="T14" s="463"/>
      <c r="U14" s="463"/>
      <c r="V14" s="463"/>
      <c r="W14" s="463"/>
      <c r="X14" s="463"/>
      <c r="Y14" s="463"/>
      <c r="Z14" s="463"/>
      <c r="AA14" s="463"/>
      <c r="AB14" s="8"/>
    </row>
    <row r="15" spans="1:28" ht="12.75" customHeight="1" x14ac:dyDescent="0.25">
      <c r="A15" s="462" t="s">
        <v>1355</v>
      </c>
      <c r="B15" s="462" t="s">
        <v>514</v>
      </c>
      <c r="C15" s="463"/>
      <c r="D15" s="463"/>
      <c r="E15" s="463"/>
      <c r="F15" s="463"/>
      <c r="G15" s="463"/>
      <c r="H15" s="463"/>
      <c r="I15" s="463"/>
      <c r="J15" s="463"/>
      <c r="K15" s="463"/>
      <c r="L15" s="463"/>
      <c r="M15" s="463"/>
      <c r="N15" s="463"/>
      <c r="O15" s="463"/>
      <c r="P15" s="463"/>
      <c r="Q15" s="463"/>
      <c r="R15" s="463"/>
      <c r="S15" s="463"/>
      <c r="T15" s="463"/>
      <c r="U15" s="463"/>
      <c r="V15" s="463"/>
      <c r="W15" s="463"/>
      <c r="X15" s="463"/>
      <c r="Y15" s="463"/>
      <c r="Z15" s="463"/>
      <c r="AA15" s="463"/>
      <c r="AB15" s="8"/>
    </row>
    <row r="16" spans="1:28" ht="15" x14ac:dyDescent="0.25">
      <c r="A16" s="464"/>
      <c r="B16" s="464"/>
      <c r="C16" s="465"/>
      <c r="D16" s="465"/>
      <c r="E16" s="465"/>
      <c r="F16" s="465"/>
      <c r="G16" s="465"/>
      <c r="H16" s="465"/>
      <c r="I16" s="465"/>
      <c r="J16" s="465"/>
      <c r="K16" s="465"/>
      <c r="L16" s="465"/>
      <c r="M16" s="465"/>
      <c r="N16" s="465"/>
      <c r="O16" s="465"/>
      <c r="P16" s="465"/>
      <c r="Q16" s="465"/>
      <c r="R16" s="465"/>
      <c r="S16" s="465"/>
      <c r="T16" s="465"/>
      <c r="U16" s="465"/>
      <c r="V16" s="465"/>
      <c r="W16" s="465"/>
      <c r="X16" s="465"/>
      <c r="Y16" s="465"/>
      <c r="Z16" s="465"/>
      <c r="AA16" s="465"/>
      <c r="AB16" s="8"/>
    </row>
    <row r="17" spans="1:28" ht="15" x14ac:dyDescent="0.25">
      <c r="A17" s="459" t="s">
        <v>492</v>
      </c>
      <c r="B17" s="458"/>
      <c r="C17" s="466"/>
      <c r="D17" s="466"/>
      <c r="E17" s="466"/>
      <c r="F17" s="466"/>
      <c r="G17" s="466"/>
      <c r="H17" s="466"/>
      <c r="I17" s="466"/>
      <c r="J17" s="466"/>
      <c r="K17" s="466"/>
      <c r="L17" s="466"/>
      <c r="M17" s="466"/>
      <c r="N17" s="466"/>
      <c r="O17" s="466"/>
      <c r="P17" s="466"/>
      <c r="Q17" s="466"/>
      <c r="R17" s="466"/>
      <c r="S17" s="466"/>
      <c r="T17" s="466"/>
      <c r="U17" s="466"/>
      <c r="V17" s="466"/>
      <c r="W17" s="466"/>
      <c r="X17" s="466"/>
      <c r="Y17" s="466"/>
      <c r="Z17" s="466"/>
      <c r="AA17" s="466"/>
      <c r="AB17" s="8"/>
    </row>
    <row r="18" spans="1:28" ht="15" x14ac:dyDescent="0.25">
      <c r="A18" s="461" t="s">
        <v>515</v>
      </c>
      <c r="B18" s="462" t="s">
        <v>516</v>
      </c>
      <c r="C18" s="524"/>
      <c r="D18" s="524"/>
      <c r="E18" s="524"/>
      <c r="F18" s="524"/>
      <c r="G18" s="524"/>
      <c r="H18" s="524"/>
      <c r="I18" s="524"/>
      <c r="J18" s="524"/>
      <c r="K18" s="524"/>
      <c r="L18" s="524"/>
      <c r="M18" s="524"/>
      <c r="N18" s="524"/>
      <c r="O18" s="524"/>
      <c r="P18" s="524"/>
      <c r="Q18" s="524"/>
      <c r="R18" s="524"/>
      <c r="S18" s="524"/>
      <c r="T18" s="524"/>
      <c r="U18" s="524"/>
      <c r="V18" s="524"/>
      <c r="W18" s="524"/>
      <c r="X18" s="524"/>
      <c r="Y18" s="524"/>
      <c r="Z18" s="524"/>
      <c r="AA18" s="524"/>
      <c r="AB18" s="8" t="str">
        <f>IF(ROUND(C18,1)=ROUND(D18+F18+H18+J18+L18+N18+P18+R18+T18+V18+X18+Z18,1),"","Error")</f>
        <v/>
      </c>
    </row>
    <row r="19" spans="1:28" ht="15" x14ac:dyDescent="0.25">
      <c r="A19" s="461" t="s">
        <v>1356</v>
      </c>
      <c r="B19" s="462" t="s">
        <v>517</v>
      </c>
      <c r="C19" s="463"/>
      <c r="D19" s="463"/>
      <c r="E19" s="463"/>
      <c r="F19" s="463"/>
      <c r="G19" s="463"/>
      <c r="H19" s="463"/>
      <c r="I19" s="463"/>
      <c r="J19" s="463"/>
      <c r="K19" s="463"/>
      <c r="L19" s="463"/>
      <c r="M19" s="463"/>
      <c r="N19" s="463"/>
      <c r="O19" s="463"/>
      <c r="P19" s="463"/>
      <c r="Q19" s="463"/>
      <c r="R19" s="463"/>
      <c r="S19" s="463"/>
      <c r="T19" s="463"/>
      <c r="U19" s="463"/>
      <c r="V19" s="463"/>
      <c r="W19" s="463"/>
      <c r="X19" s="463"/>
      <c r="Y19" s="463"/>
      <c r="Z19" s="463"/>
      <c r="AA19" s="463"/>
      <c r="AB19" s="8"/>
    </row>
    <row r="20" spans="1:28" ht="15" x14ac:dyDescent="0.25">
      <c r="A20" s="467"/>
      <c r="B20" s="467"/>
      <c r="C20" s="465"/>
      <c r="D20" s="465"/>
      <c r="E20" s="465"/>
      <c r="F20" s="465"/>
      <c r="G20" s="465"/>
      <c r="H20" s="465"/>
      <c r="I20" s="465"/>
      <c r="J20" s="465"/>
      <c r="K20" s="465"/>
      <c r="L20" s="465"/>
      <c r="M20" s="465"/>
      <c r="N20" s="465"/>
      <c r="O20" s="465"/>
      <c r="P20" s="465"/>
      <c r="Q20" s="465"/>
      <c r="R20" s="465"/>
      <c r="S20" s="465"/>
      <c r="T20" s="465"/>
      <c r="U20" s="465"/>
      <c r="V20" s="465"/>
      <c r="W20" s="465"/>
      <c r="X20" s="465"/>
      <c r="Y20" s="465"/>
      <c r="Z20" s="465"/>
      <c r="AA20" s="465"/>
      <c r="AB20" s="8"/>
    </row>
    <row r="21" spans="1:28" ht="30" x14ac:dyDescent="0.25">
      <c r="A21" s="468" t="s">
        <v>518</v>
      </c>
      <c r="B21" s="469"/>
      <c r="C21" s="466"/>
      <c r="D21" s="466"/>
      <c r="E21" s="466"/>
      <c r="F21" s="466"/>
      <c r="G21" s="466"/>
      <c r="H21" s="466"/>
      <c r="I21" s="466"/>
      <c r="J21" s="466"/>
      <c r="K21" s="466"/>
      <c r="L21" s="466"/>
      <c r="M21" s="466"/>
      <c r="N21" s="466"/>
      <c r="O21" s="466"/>
      <c r="P21" s="466"/>
      <c r="Q21" s="466"/>
      <c r="R21" s="466"/>
      <c r="S21" s="466"/>
      <c r="T21" s="466"/>
      <c r="U21" s="466"/>
      <c r="V21" s="466"/>
      <c r="W21" s="466"/>
      <c r="X21" s="466"/>
      <c r="Y21" s="466"/>
      <c r="Z21" s="466"/>
      <c r="AA21" s="466"/>
      <c r="AB21" s="8"/>
    </row>
    <row r="22" spans="1:28" ht="15" x14ac:dyDescent="0.25">
      <c r="A22" s="470" t="s">
        <v>519</v>
      </c>
      <c r="B22" s="462" t="s">
        <v>520</v>
      </c>
      <c r="C22" s="524"/>
      <c r="D22" s="524"/>
      <c r="E22" s="524"/>
      <c r="F22" s="524"/>
      <c r="G22" s="524"/>
      <c r="H22" s="524"/>
      <c r="I22" s="524"/>
      <c r="J22" s="524"/>
      <c r="K22" s="524"/>
      <c r="L22" s="524"/>
      <c r="M22" s="524"/>
      <c r="N22" s="524"/>
      <c r="O22" s="524"/>
      <c r="P22" s="524"/>
      <c r="Q22" s="524"/>
      <c r="R22" s="524"/>
      <c r="S22" s="524"/>
      <c r="T22" s="524"/>
      <c r="U22" s="524"/>
      <c r="V22" s="524"/>
      <c r="W22" s="524"/>
      <c r="X22" s="524"/>
      <c r="Y22" s="524"/>
      <c r="Z22" s="524"/>
      <c r="AA22" s="524"/>
      <c r="AB22" s="8" t="str">
        <f>IF(ROUND(C22,1)=ROUND(D22+F22+H22+J22+L22+N22+P22+R22+T22+V22+X22+Z22,1),"","Error")</f>
        <v/>
      </c>
    </row>
    <row r="23" spans="1:28" ht="15" x14ac:dyDescent="0.25">
      <c r="A23" s="470" t="s">
        <v>996</v>
      </c>
      <c r="B23" s="462"/>
      <c r="C23" s="524"/>
      <c r="D23" s="524"/>
      <c r="E23" s="524"/>
      <c r="F23" s="524"/>
      <c r="G23" s="524"/>
      <c r="H23" s="524"/>
      <c r="I23" s="524"/>
      <c r="J23" s="524"/>
      <c r="K23" s="524"/>
      <c r="L23" s="524"/>
      <c r="M23" s="524"/>
      <c r="N23" s="524"/>
      <c r="O23" s="524"/>
      <c r="P23" s="524"/>
      <c r="Q23" s="524"/>
      <c r="R23" s="524"/>
      <c r="S23" s="524"/>
      <c r="T23" s="524"/>
      <c r="U23" s="524"/>
      <c r="V23" s="524"/>
      <c r="W23" s="524"/>
      <c r="X23" s="524"/>
      <c r="Y23" s="524"/>
      <c r="Z23" s="524"/>
      <c r="AA23" s="524"/>
      <c r="AB23" s="8" t="str">
        <f t="shared" ref="AB23:AB30" si="0">IF(ROUND(C23,1)=ROUND(D23+F23+H23+J23+L23+N23+P23+R23+T23+V23+X23+Z23,1),"","Error")</f>
        <v/>
      </c>
    </row>
    <row r="24" spans="1:28" ht="15" x14ac:dyDescent="0.25">
      <c r="A24" s="470" t="s">
        <v>521</v>
      </c>
      <c r="B24" s="462" t="s">
        <v>522</v>
      </c>
      <c r="C24" s="524"/>
      <c r="D24" s="524"/>
      <c r="E24" s="524"/>
      <c r="F24" s="524"/>
      <c r="G24" s="524"/>
      <c r="H24" s="524"/>
      <c r="I24" s="524"/>
      <c r="J24" s="524"/>
      <c r="K24" s="524"/>
      <c r="L24" s="524"/>
      <c r="M24" s="524"/>
      <c r="N24" s="524"/>
      <c r="O24" s="524"/>
      <c r="P24" s="524"/>
      <c r="Q24" s="524"/>
      <c r="R24" s="524"/>
      <c r="S24" s="524"/>
      <c r="T24" s="524"/>
      <c r="U24" s="524"/>
      <c r="V24" s="524"/>
      <c r="W24" s="524"/>
      <c r="X24" s="524"/>
      <c r="Y24" s="524"/>
      <c r="Z24" s="524"/>
      <c r="AA24" s="524"/>
      <c r="AB24" s="8" t="str">
        <f t="shared" si="0"/>
        <v/>
      </c>
    </row>
    <row r="25" spans="1:28" ht="15" x14ac:dyDescent="0.25">
      <c r="A25" s="470" t="s">
        <v>523</v>
      </c>
      <c r="B25" s="462" t="s">
        <v>524</v>
      </c>
      <c r="C25" s="524"/>
      <c r="D25" s="524"/>
      <c r="E25" s="524"/>
      <c r="F25" s="524"/>
      <c r="G25" s="524"/>
      <c r="H25" s="524"/>
      <c r="I25" s="524"/>
      <c r="J25" s="524"/>
      <c r="K25" s="524"/>
      <c r="L25" s="524"/>
      <c r="M25" s="524"/>
      <c r="N25" s="524"/>
      <c r="O25" s="524"/>
      <c r="P25" s="524"/>
      <c r="Q25" s="524"/>
      <c r="R25" s="524"/>
      <c r="S25" s="524"/>
      <c r="T25" s="524"/>
      <c r="U25" s="524"/>
      <c r="V25" s="524"/>
      <c r="W25" s="524"/>
      <c r="X25" s="524"/>
      <c r="Y25" s="524"/>
      <c r="Z25" s="524"/>
      <c r="AA25" s="524"/>
      <c r="AB25" s="8" t="str">
        <f t="shared" si="0"/>
        <v/>
      </c>
    </row>
    <row r="26" spans="1:28" ht="15" x14ac:dyDescent="0.25">
      <c r="A26" s="470" t="s">
        <v>525</v>
      </c>
      <c r="B26" s="462" t="s">
        <v>526</v>
      </c>
      <c r="C26" s="524"/>
      <c r="D26" s="524"/>
      <c r="E26" s="524"/>
      <c r="F26" s="524"/>
      <c r="G26" s="524"/>
      <c r="H26" s="524"/>
      <c r="I26" s="524"/>
      <c r="J26" s="524"/>
      <c r="K26" s="524"/>
      <c r="L26" s="524"/>
      <c r="M26" s="524"/>
      <c r="N26" s="524"/>
      <c r="O26" s="524"/>
      <c r="P26" s="524"/>
      <c r="Q26" s="524"/>
      <c r="R26" s="524"/>
      <c r="S26" s="524"/>
      <c r="T26" s="524"/>
      <c r="U26" s="524"/>
      <c r="V26" s="524"/>
      <c r="W26" s="524"/>
      <c r="X26" s="524"/>
      <c r="Y26" s="524"/>
      <c r="Z26" s="524"/>
      <c r="AA26" s="524"/>
      <c r="AB26" s="8" t="str">
        <f t="shared" si="0"/>
        <v/>
      </c>
    </row>
    <row r="27" spans="1:28" ht="12.75" customHeight="1" x14ac:dyDescent="0.25">
      <c r="A27" s="470" t="s">
        <v>1265</v>
      </c>
      <c r="B27" s="462" t="s">
        <v>527</v>
      </c>
      <c r="C27" s="524"/>
      <c r="D27" s="524"/>
      <c r="E27" s="524"/>
      <c r="F27" s="524"/>
      <c r="G27" s="524"/>
      <c r="H27" s="524"/>
      <c r="I27" s="524"/>
      <c r="J27" s="524"/>
      <c r="K27" s="524"/>
      <c r="L27" s="524"/>
      <c r="M27" s="524"/>
      <c r="N27" s="524"/>
      <c r="O27" s="524"/>
      <c r="P27" s="524"/>
      <c r="Q27" s="524"/>
      <c r="R27" s="524"/>
      <c r="S27" s="524"/>
      <c r="T27" s="524"/>
      <c r="U27" s="524"/>
      <c r="V27" s="524"/>
      <c r="W27" s="524"/>
      <c r="X27" s="524"/>
      <c r="Y27" s="524"/>
      <c r="Z27" s="524"/>
      <c r="AA27" s="524"/>
      <c r="AB27" s="8" t="str">
        <f t="shared" si="0"/>
        <v/>
      </c>
    </row>
    <row r="28" spans="1:28" ht="12.75" customHeight="1" x14ac:dyDescent="0.25">
      <c r="A28" s="470" t="s">
        <v>528</v>
      </c>
      <c r="B28" s="462" t="s">
        <v>529</v>
      </c>
      <c r="C28" s="524"/>
      <c r="D28" s="524"/>
      <c r="E28" s="524"/>
      <c r="F28" s="524"/>
      <c r="G28" s="524"/>
      <c r="H28" s="524"/>
      <c r="I28" s="524"/>
      <c r="J28" s="524"/>
      <c r="K28" s="524"/>
      <c r="L28" s="524"/>
      <c r="M28" s="524"/>
      <c r="N28" s="524"/>
      <c r="O28" s="524"/>
      <c r="P28" s="524"/>
      <c r="Q28" s="524"/>
      <c r="R28" s="524"/>
      <c r="S28" s="524"/>
      <c r="T28" s="524"/>
      <c r="U28" s="524"/>
      <c r="V28" s="524"/>
      <c r="W28" s="524"/>
      <c r="X28" s="524"/>
      <c r="Y28" s="524"/>
      <c r="Z28" s="524"/>
      <c r="AA28" s="524"/>
      <c r="AB28" s="8" t="str">
        <f t="shared" si="0"/>
        <v/>
      </c>
    </row>
    <row r="29" spans="1:28" ht="15" x14ac:dyDescent="0.25">
      <c r="A29" s="470" t="s">
        <v>896</v>
      </c>
      <c r="B29" s="634" t="s">
        <v>530</v>
      </c>
      <c r="C29" s="524"/>
      <c r="D29" s="524"/>
      <c r="E29" s="524"/>
      <c r="F29" s="524"/>
      <c r="G29" s="524"/>
      <c r="H29" s="524"/>
      <c r="I29" s="524"/>
      <c r="J29" s="524"/>
      <c r="K29" s="524"/>
      <c r="L29" s="524"/>
      <c r="M29" s="524"/>
      <c r="N29" s="524"/>
      <c r="O29" s="524"/>
      <c r="P29" s="524"/>
      <c r="Q29" s="524"/>
      <c r="R29" s="524"/>
      <c r="S29" s="524"/>
      <c r="T29" s="524"/>
      <c r="U29" s="524"/>
      <c r="V29" s="524"/>
      <c r="W29" s="524"/>
      <c r="X29" s="524"/>
      <c r="Y29" s="524"/>
      <c r="Z29" s="524"/>
      <c r="AA29" s="524"/>
      <c r="AB29" s="8" t="str">
        <f t="shared" si="0"/>
        <v/>
      </c>
    </row>
    <row r="30" spans="1:28" ht="15" x14ac:dyDescent="0.25">
      <c r="A30" s="471"/>
      <c r="B30" s="635"/>
      <c r="C30" s="524"/>
      <c r="D30" s="524"/>
      <c r="E30" s="524"/>
      <c r="F30" s="524"/>
      <c r="G30" s="524"/>
      <c r="H30" s="524"/>
      <c r="I30" s="524"/>
      <c r="J30" s="524"/>
      <c r="K30" s="524"/>
      <c r="L30" s="524"/>
      <c r="M30" s="524"/>
      <c r="N30" s="524"/>
      <c r="O30" s="524"/>
      <c r="P30" s="524"/>
      <c r="Q30" s="524"/>
      <c r="R30" s="524"/>
      <c r="S30" s="524"/>
      <c r="T30" s="524"/>
      <c r="U30" s="524"/>
      <c r="V30" s="524"/>
      <c r="W30" s="524"/>
      <c r="X30" s="524"/>
      <c r="Y30" s="524"/>
      <c r="Z30" s="524"/>
      <c r="AA30" s="524"/>
      <c r="AB30" s="8" t="str">
        <f t="shared" si="0"/>
        <v/>
      </c>
    </row>
    <row r="31" spans="1:28" ht="15" x14ac:dyDescent="0.25">
      <c r="A31" s="467"/>
      <c r="B31" s="467"/>
      <c r="C31" s="465"/>
      <c r="D31" s="465"/>
      <c r="E31" s="465"/>
      <c r="F31" s="465"/>
      <c r="G31" s="465"/>
      <c r="H31" s="465"/>
      <c r="I31" s="465"/>
      <c r="J31" s="465"/>
      <c r="K31" s="465"/>
      <c r="L31" s="465"/>
      <c r="M31" s="465"/>
      <c r="N31" s="465"/>
      <c r="O31" s="465"/>
      <c r="P31" s="465"/>
      <c r="Q31" s="465"/>
      <c r="R31" s="465"/>
      <c r="S31" s="465"/>
      <c r="T31" s="465"/>
      <c r="U31" s="465"/>
      <c r="V31" s="465"/>
      <c r="W31" s="465"/>
      <c r="X31" s="465"/>
      <c r="Y31" s="465"/>
      <c r="Z31" s="465"/>
      <c r="AA31" s="465"/>
      <c r="AB31" s="8"/>
    </row>
    <row r="32" spans="1:28" ht="15" x14ac:dyDescent="0.25">
      <c r="A32" s="459" t="s">
        <v>531</v>
      </c>
      <c r="B32" s="458"/>
      <c r="C32" s="466"/>
      <c r="D32" s="466"/>
      <c r="E32" s="466"/>
      <c r="F32" s="466"/>
      <c r="G32" s="466"/>
      <c r="H32" s="466"/>
      <c r="I32" s="466"/>
      <c r="J32" s="466"/>
      <c r="K32" s="466"/>
      <c r="L32" s="466"/>
      <c r="M32" s="466"/>
      <c r="N32" s="466"/>
      <c r="O32" s="466"/>
      <c r="P32" s="466"/>
      <c r="Q32" s="466"/>
      <c r="R32" s="466"/>
      <c r="S32" s="466"/>
      <c r="T32" s="466"/>
      <c r="U32" s="466"/>
      <c r="V32" s="466"/>
      <c r="W32" s="466"/>
      <c r="X32" s="466"/>
      <c r="Y32" s="466"/>
      <c r="Z32" s="466"/>
      <c r="AA32" s="466"/>
      <c r="AB32" s="8"/>
    </row>
    <row r="33" spans="1:28" ht="15" x14ac:dyDescent="0.25">
      <c r="A33" s="461" t="s">
        <v>1245</v>
      </c>
      <c r="B33" s="461" t="s">
        <v>532</v>
      </c>
      <c r="C33" s="524"/>
      <c r="D33" s="524"/>
      <c r="E33" s="524"/>
      <c r="F33" s="524"/>
      <c r="G33" s="524"/>
      <c r="H33" s="524"/>
      <c r="I33" s="524"/>
      <c r="J33" s="524"/>
      <c r="K33" s="524"/>
      <c r="L33" s="524"/>
      <c r="M33" s="524"/>
      <c r="N33" s="524"/>
      <c r="O33" s="524"/>
      <c r="P33" s="524"/>
      <c r="Q33" s="524"/>
      <c r="R33" s="524"/>
      <c r="S33" s="524"/>
      <c r="T33" s="524"/>
      <c r="U33" s="524"/>
      <c r="V33" s="524"/>
      <c r="W33" s="524"/>
      <c r="X33" s="524"/>
      <c r="Y33" s="524"/>
      <c r="Z33" s="524"/>
      <c r="AA33" s="524"/>
      <c r="AB33" s="8" t="str">
        <f>IF(ROUND(C33,1)=ROUND(D33+F33+H33+J33+L33+N33+P33+R33+T33+V33+X33+Z33,1),"","Error")</f>
        <v/>
      </c>
    </row>
    <row r="34" spans="1:28" ht="15" x14ac:dyDescent="0.25">
      <c r="A34" s="462" t="s">
        <v>1246</v>
      </c>
      <c r="B34" s="462" t="s">
        <v>533</v>
      </c>
      <c r="C34" s="463"/>
      <c r="D34" s="463"/>
      <c r="E34" s="463"/>
      <c r="F34" s="463"/>
      <c r="G34" s="463"/>
      <c r="H34" s="463"/>
      <c r="I34" s="463"/>
      <c r="J34" s="463"/>
      <c r="K34" s="463"/>
      <c r="L34" s="463"/>
      <c r="M34" s="463"/>
      <c r="N34" s="463"/>
      <c r="O34" s="463"/>
      <c r="P34" s="463"/>
      <c r="Q34" s="463"/>
      <c r="R34" s="463"/>
      <c r="S34" s="463"/>
      <c r="T34" s="463"/>
      <c r="U34" s="463"/>
      <c r="V34" s="463"/>
      <c r="W34" s="463"/>
      <c r="X34" s="463"/>
      <c r="Y34" s="463"/>
      <c r="Z34" s="463"/>
      <c r="AA34" s="463"/>
      <c r="AB34" s="8"/>
    </row>
    <row r="35" spans="1:28" ht="15" x14ac:dyDescent="0.25">
      <c r="A35" s="462" t="s">
        <v>534</v>
      </c>
      <c r="B35" s="462" t="s">
        <v>535</v>
      </c>
      <c r="C35" s="463"/>
      <c r="D35" s="463"/>
      <c r="E35" s="463"/>
      <c r="F35" s="463"/>
      <c r="G35" s="463"/>
      <c r="H35" s="463"/>
      <c r="I35" s="463"/>
      <c r="J35" s="463"/>
      <c r="K35" s="463"/>
      <c r="L35" s="463"/>
      <c r="M35" s="463"/>
      <c r="N35" s="463"/>
      <c r="O35" s="463"/>
      <c r="P35" s="463"/>
      <c r="Q35" s="463"/>
      <c r="R35" s="463"/>
      <c r="S35" s="463"/>
      <c r="T35" s="463"/>
      <c r="U35" s="463"/>
      <c r="V35" s="463"/>
      <c r="W35" s="463"/>
      <c r="X35" s="463"/>
      <c r="Y35" s="463"/>
      <c r="Z35" s="463"/>
      <c r="AA35" s="463"/>
      <c r="AB35" s="8"/>
    </row>
    <row r="36" spans="1:28" ht="15" x14ac:dyDescent="0.25">
      <c r="A36" s="467"/>
      <c r="B36" s="467"/>
      <c r="C36" s="465"/>
      <c r="D36" s="465"/>
      <c r="E36" s="465"/>
      <c r="F36" s="465"/>
      <c r="G36" s="465"/>
      <c r="H36" s="465"/>
      <c r="I36" s="465"/>
      <c r="J36" s="465"/>
      <c r="K36" s="465"/>
      <c r="L36" s="465"/>
      <c r="M36" s="465"/>
      <c r="N36" s="465"/>
      <c r="O36" s="465"/>
      <c r="P36" s="465"/>
      <c r="Q36" s="465"/>
      <c r="R36" s="465"/>
      <c r="S36" s="465"/>
      <c r="T36" s="465"/>
      <c r="U36" s="465"/>
      <c r="V36" s="465"/>
      <c r="W36" s="465"/>
      <c r="X36" s="465"/>
      <c r="Y36" s="465"/>
      <c r="Z36" s="465"/>
      <c r="AA36" s="465"/>
      <c r="AB36" s="8"/>
    </row>
    <row r="37" spans="1:28" ht="15" x14ac:dyDescent="0.25">
      <c r="A37" s="459" t="s">
        <v>409</v>
      </c>
      <c r="B37" s="458"/>
      <c r="C37" s="465"/>
      <c r="D37" s="465"/>
      <c r="E37" s="465"/>
      <c r="F37" s="465"/>
      <c r="G37" s="465"/>
      <c r="H37" s="465"/>
      <c r="I37" s="465"/>
      <c r="J37" s="465"/>
      <c r="K37" s="465"/>
      <c r="L37" s="465"/>
      <c r="M37" s="465"/>
      <c r="N37" s="465"/>
      <c r="O37" s="465"/>
      <c r="P37" s="465"/>
      <c r="Q37" s="465"/>
      <c r="R37" s="465"/>
      <c r="S37" s="465"/>
      <c r="T37" s="465"/>
      <c r="U37" s="465"/>
      <c r="V37" s="465"/>
      <c r="W37" s="465"/>
      <c r="X37" s="465"/>
      <c r="Y37" s="465"/>
      <c r="Z37" s="465"/>
      <c r="AA37" s="465"/>
      <c r="AB37" s="8"/>
    </row>
    <row r="38" spans="1:28" ht="15" x14ac:dyDescent="0.25">
      <c r="A38" s="472"/>
      <c r="B38" s="458"/>
      <c r="C38" s="465"/>
      <c r="D38" s="465"/>
      <c r="E38" s="465"/>
      <c r="F38" s="465"/>
      <c r="G38" s="465"/>
      <c r="H38" s="465"/>
      <c r="I38" s="465"/>
      <c r="J38" s="465"/>
      <c r="K38" s="465"/>
      <c r="L38" s="465"/>
      <c r="M38" s="465"/>
      <c r="N38" s="465"/>
      <c r="O38" s="465"/>
      <c r="P38" s="465"/>
      <c r="Q38" s="465"/>
      <c r="R38" s="465"/>
      <c r="S38" s="465"/>
      <c r="T38" s="465"/>
      <c r="U38" s="465"/>
      <c r="V38" s="465"/>
      <c r="W38" s="465"/>
      <c r="X38" s="465"/>
      <c r="Y38" s="465"/>
      <c r="Z38" s="465"/>
      <c r="AA38" s="465"/>
      <c r="AB38" s="8"/>
    </row>
    <row r="39" spans="1:28" ht="15" x14ac:dyDescent="0.25">
      <c r="A39" s="473" t="s">
        <v>559</v>
      </c>
      <c r="B39" s="461" t="s">
        <v>536</v>
      </c>
      <c r="C39" s="524"/>
      <c r="D39" s="524"/>
      <c r="E39" s="524"/>
      <c r="F39" s="524"/>
      <c r="G39" s="524"/>
      <c r="H39" s="524"/>
      <c r="I39" s="524"/>
      <c r="J39" s="524"/>
      <c r="K39" s="524"/>
      <c r="L39" s="524"/>
      <c r="M39" s="524"/>
      <c r="N39" s="524"/>
      <c r="O39" s="524"/>
      <c r="P39" s="524"/>
      <c r="Q39" s="524"/>
      <c r="R39" s="524"/>
      <c r="S39" s="524"/>
      <c r="T39" s="524"/>
      <c r="U39" s="524"/>
      <c r="V39" s="524"/>
      <c r="W39" s="524"/>
      <c r="X39" s="524"/>
      <c r="Y39" s="524"/>
      <c r="Z39" s="524"/>
      <c r="AA39" s="524"/>
      <c r="AB39" s="8" t="str">
        <f>IF(ROUND(C39,1)=ROUND(D39+F39+H39+J39+L39+N39+P39+R39+T39+V39+X39+Z39,1),"","Error")</f>
        <v/>
      </c>
    </row>
    <row r="40" spans="1:28" ht="15" x14ac:dyDescent="0.25">
      <c r="A40" s="464"/>
      <c r="B40" s="464"/>
      <c r="C40" s="465"/>
      <c r="D40" s="465"/>
      <c r="E40" s="465"/>
      <c r="F40" s="465"/>
      <c r="G40" s="465"/>
      <c r="H40" s="465"/>
      <c r="I40" s="465"/>
      <c r="J40" s="465"/>
      <c r="K40" s="465"/>
      <c r="L40" s="465"/>
      <c r="M40" s="465"/>
      <c r="N40" s="465"/>
      <c r="O40" s="465"/>
      <c r="P40" s="465"/>
      <c r="Q40" s="465"/>
      <c r="R40" s="465"/>
      <c r="S40" s="465"/>
      <c r="T40" s="465"/>
      <c r="U40" s="465"/>
      <c r="V40" s="465"/>
      <c r="W40" s="465"/>
      <c r="X40" s="465"/>
      <c r="Y40" s="465"/>
      <c r="Z40" s="465"/>
      <c r="AA40" s="465"/>
      <c r="AB40" s="8"/>
    </row>
    <row r="41" spans="1:28" ht="15" x14ac:dyDescent="0.25">
      <c r="A41" s="474" t="s">
        <v>1233</v>
      </c>
      <c r="B41" s="475"/>
      <c r="C41" s="476"/>
      <c r="D41" s="476"/>
      <c r="E41" s="476"/>
      <c r="F41" s="476"/>
      <c r="G41" s="476"/>
      <c r="H41" s="476"/>
      <c r="I41" s="476"/>
      <c r="J41" s="476"/>
      <c r="K41" s="476"/>
      <c r="L41" s="476"/>
      <c r="M41" s="476"/>
      <c r="N41" s="476"/>
      <c r="O41" s="476"/>
      <c r="P41" s="476"/>
      <c r="Q41" s="476"/>
      <c r="R41" s="476"/>
      <c r="S41" s="476"/>
      <c r="T41" s="476"/>
      <c r="U41" s="476"/>
      <c r="V41" s="476"/>
      <c r="W41" s="476"/>
      <c r="X41" s="476"/>
      <c r="Y41" s="476"/>
      <c r="Z41" s="476"/>
      <c r="AA41" s="476"/>
      <c r="AB41" s="8"/>
    </row>
    <row r="42" spans="1:28" ht="15" x14ac:dyDescent="0.25">
      <c r="A42" s="462" t="s">
        <v>1234</v>
      </c>
      <c r="B42" s="461" t="s">
        <v>537</v>
      </c>
      <c r="C42" s="524"/>
      <c r="D42" s="524"/>
      <c r="E42" s="524"/>
      <c r="F42" s="524"/>
      <c r="G42" s="524"/>
      <c r="H42" s="524"/>
      <c r="I42" s="524"/>
      <c r="J42" s="524"/>
      <c r="K42" s="524"/>
      <c r="L42" s="524"/>
      <c r="M42" s="524"/>
      <c r="N42" s="524"/>
      <c r="O42" s="524"/>
      <c r="P42" s="524"/>
      <c r="Q42" s="524"/>
      <c r="R42" s="524"/>
      <c r="S42" s="524"/>
      <c r="T42" s="524"/>
      <c r="U42" s="524"/>
      <c r="V42" s="524"/>
      <c r="W42" s="524"/>
      <c r="X42" s="524"/>
      <c r="Y42" s="524"/>
      <c r="Z42" s="524"/>
      <c r="AA42" s="524"/>
      <c r="AB42" s="8" t="str">
        <f>IF(ROUND(C42,1)=ROUND(D42+F42+H42+J42+L42+N42+P42+R42+T42+V42+X42+Z42,1),"","Error")</f>
        <v/>
      </c>
    </row>
    <row r="43" spans="1:28" ht="15" x14ac:dyDescent="0.25">
      <c r="A43" s="462" t="s">
        <v>337</v>
      </c>
      <c r="B43" s="461" t="s">
        <v>538</v>
      </c>
      <c r="C43" s="524"/>
      <c r="D43" s="524"/>
      <c r="E43" s="524"/>
      <c r="F43" s="524"/>
      <c r="G43" s="524"/>
      <c r="H43" s="524"/>
      <c r="I43" s="524"/>
      <c r="J43" s="524"/>
      <c r="K43" s="524"/>
      <c r="L43" s="524"/>
      <c r="M43" s="524"/>
      <c r="N43" s="524"/>
      <c r="O43" s="524"/>
      <c r="P43" s="524"/>
      <c r="Q43" s="524"/>
      <c r="R43" s="524"/>
      <c r="S43" s="524"/>
      <c r="T43" s="524"/>
      <c r="U43" s="524"/>
      <c r="V43" s="524"/>
      <c r="W43" s="524"/>
      <c r="X43" s="524"/>
      <c r="Y43" s="524"/>
      <c r="Z43" s="524"/>
      <c r="AA43" s="524"/>
      <c r="AB43" s="8" t="str">
        <f>IF(ROUND(C43,1)=ROUND(D43+F43+H43+J43+L43+N43+P43+R43+T43+V43+X43+Z43,1),"","Error")</f>
        <v/>
      </c>
    </row>
    <row r="44" spans="1:28" ht="15" x14ac:dyDescent="0.25">
      <c r="A44" s="462" t="s">
        <v>539</v>
      </c>
      <c r="B44" s="462" t="s">
        <v>540</v>
      </c>
      <c r="C44" s="463"/>
      <c r="D44" s="463"/>
      <c r="E44" s="463"/>
      <c r="F44" s="463"/>
      <c r="G44" s="463"/>
      <c r="H44" s="463"/>
      <c r="I44" s="463"/>
      <c r="J44" s="463"/>
      <c r="K44" s="463"/>
      <c r="L44" s="463"/>
      <c r="M44" s="463"/>
      <c r="N44" s="463"/>
      <c r="O44" s="463"/>
      <c r="P44" s="463"/>
      <c r="Q44" s="463"/>
      <c r="R44" s="463"/>
      <c r="S44" s="463"/>
      <c r="T44" s="463"/>
      <c r="U44" s="463"/>
      <c r="V44" s="463"/>
      <c r="W44" s="463"/>
      <c r="X44" s="463"/>
      <c r="Y44" s="463"/>
      <c r="Z44" s="463"/>
      <c r="AA44" s="463"/>
      <c r="AB44" s="8"/>
    </row>
    <row r="45" spans="1:28" ht="15" x14ac:dyDescent="0.25">
      <c r="A45" s="462" t="s">
        <v>897</v>
      </c>
      <c r="B45" s="462" t="s">
        <v>535</v>
      </c>
      <c r="C45" s="524"/>
      <c r="D45" s="524"/>
      <c r="E45" s="524"/>
      <c r="F45" s="524"/>
      <c r="G45" s="524"/>
      <c r="H45" s="524"/>
      <c r="I45" s="524"/>
      <c r="J45" s="524"/>
      <c r="K45" s="524"/>
      <c r="L45" s="524"/>
      <c r="M45" s="524"/>
      <c r="N45" s="524"/>
      <c r="O45" s="524"/>
      <c r="P45" s="524"/>
      <c r="Q45" s="524"/>
      <c r="R45" s="524"/>
      <c r="S45" s="524"/>
      <c r="T45" s="524"/>
      <c r="U45" s="524"/>
      <c r="V45" s="524"/>
      <c r="W45" s="524"/>
      <c r="X45" s="524"/>
      <c r="Y45" s="524"/>
      <c r="Z45" s="524"/>
      <c r="AA45" s="524"/>
      <c r="AB45" s="8" t="str">
        <f>IF(ROUND(C45,1)=ROUND(D45+F45+H45+J45+L45+N45+P45+R45+T45+V45+X45+Z45,1),"","Error")</f>
        <v/>
      </c>
    </row>
    <row r="46" spans="1:28" ht="15" x14ac:dyDescent="0.25">
      <c r="A46" s="467"/>
      <c r="B46" s="467"/>
      <c r="C46" s="465"/>
      <c r="D46" s="465"/>
      <c r="E46" s="465"/>
      <c r="F46" s="465"/>
      <c r="G46" s="465"/>
      <c r="H46" s="465"/>
      <c r="I46" s="465"/>
      <c r="J46" s="465"/>
      <c r="K46" s="465"/>
      <c r="L46" s="465"/>
      <c r="M46" s="465"/>
      <c r="N46" s="465"/>
      <c r="O46" s="465"/>
      <c r="P46" s="465"/>
      <c r="Q46" s="465"/>
      <c r="R46" s="465"/>
      <c r="S46" s="465"/>
      <c r="T46" s="465"/>
      <c r="U46" s="465"/>
      <c r="V46" s="465"/>
      <c r="W46" s="465"/>
      <c r="X46" s="465"/>
      <c r="Y46" s="465"/>
      <c r="Z46" s="465"/>
      <c r="AA46" s="465"/>
      <c r="AB46" s="8"/>
    </row>
    <row r="47" spans="1:28" ht="15" x14ac:dyDescent="0.25">
      <c r="A47" s="459" t="s">
        <v>1270</v>
      </c>
      <c r="B47" s="475"/>
      <c r="C47" s="476"/>
      <c r="D47" s="476"/>
      <c r="E47" s="476"/>
      <c r="F47" s="476"/>
      <c r="G47" s="476"/>
      <c r="H47" s="476"/>
      <c r="I47" s="476"/>
      <c r="J47" s="476"/>
      <c r="K47" s="476"/>
      <c r="L47" s="476"/>
      <c r="M47" s="476"/>
      <c r="N47" s="476"/>
      <c r="O47" s="476"/>
      <c r="P47" s="476"/>
      <c r="Q47" s="476"/>
      <c r="R47" s="476"/>
      <c r="S47" s="476"/>
      <c r="T47" s="476"/>
      <c r="U47" s="476"/>
      <c r="V47" s="476"/>
      <c r="W47" s="476"/>
      <c r="X47" s="476"/>
      <c r="Y47" s="476"/>
      <c r="Z47" s="476"/>
      <c r="AA47" s="476"/>
      <c r="AB47" s="8"/>
    </row>
    <row r="48" spans="1:28" ht="15" x14ac:dyDescent="0.25">
      <c r="A48" s="461" t="s">
        <v>898</v>
      </c>
      <c r="B48" s="461" t="s">
        <v>541</v>
      </c>
      <c r="C48" s="523"/>
      <c r="D48" s="523"/>
      <c r="E48" s="523"/>
      <c r="F48" s="523"/>
      <c r="G48" s="523"/>
      <c r="H48" s="523"/>
      <c r="I48" s="523"/>
      <c r="J48" s="523"/>
      <c r="K48" s="523"/>
      <c r="L48" s="523"/>
      <c r="M48" s="523"/>
      <c r="N48" s="523"/>
      <c r="O48" s="523"/>
      <c r="P48" s="523"/>
      <c r="Q48" s="523"/>
      <c r="R48" s="523"/>
      <c r="S48" s="523"/>
      <c r="T48" s="523"/>
      <c r="U48" s="523"/>
      <c r="V48" s="523"/>
      <c r="W48" s="523"/>
      <c r="X48" s="523"/>
      <c r="Y48" s="523"/>
      <c r="Z48" s="523"/>
      <c r="AA48" s="523"/>
      <c r="AB48" s="8" t="str">
        <f>IF(ROUND(C48,1)=ROUND(D48+F48+H48+J48+L48+N48+P48+R48+T48+V48+X48+Z48,1),"","Error")</f>
        <v/>
      </c>
    </row>
    <row r="49" spans="1:28" ht="15" x14ac:dyDescent="0.25">
      <c r="A49" s="461" t="s">
        <v>897</v>
      </c>
      <c r="B49" s="461" t="s">
        <v>542</v>
      </c>
      <c r="C49" s="477"/>
      <c r="D49" s="477"/>
      <c r="E49" s="477"/>
      <c r="F49" s="477"/>
      <c r="G49" s="477"/>
      <c r="H49" s="477"/>
      <c r="I49" s="477"/>
      <c r="J49" s="477"/>
      <c r="K49" s="477"/>
      <c r="L49" s="477"/>
      <c r="M49" s="477"/>
      <c r="N49" s="477"/>
      <c r="O49" s="477"/>
      <c r="P49" s="477"/>
      <c r="Q49" s="477"/>
      <c r="R49" s="477"/>
      <c r="S49" s="477"/>
      <c r="T49" s="477"/>
      <c r="U49" s="477"/>
      <c r="V49" s="477"/>
      <c r="W49" s="477"/>
      <c r="X49" s="477"/>
      <c r="Y49" s="477"/>
      <c r="Z49" s="477"/>
      <c r="AA49" s="477"/>
      <c r="AB49" s="8"/>
    </row>
    <row r="50" spans="1:28" ht="15" x14ac:dyDescent="0.25">
      <c r="A50" s="467"/>
      <c r="B50" s="467"/>
      <c r="C50" s="465"/>
      <c r="D50" s="465"/>
      <c r="E50" s="465"/>
      <c r="F50" s="465"/>
      <c r="G50" s="465"/>
      <c r="H50" s="465"/>
      <c r="I50" s="465"/>
      <c r="J50" s="465"/>
      <c r="K50" s="465"/>
      <c r="L50" s="465"/>
      <c r="M50" s="465"/>
      <c r="N50" s="465"/>
      <c r="O50" s="465"/>
      <c r="P50" s="465"/>
      <c r="Q50" s="465"/>
      <c r="R50" s="465"/>
      <c r="S50" s="465"/>
      <c r="T50" s="465"/>
      <c r="U50" s="465"/>
      <c r="V50" s="465"/>
      <c r="W50" s="465"/>
      <c r="X50" s="465"/>
      <c r="Y50" s="465"/>
      <c r="Z50" s="465"/>
      <c r="AA50" s="465"/>
      <c r="AB50" s="8"/>
    </row>
    <row r="51" spans="1:28" ht="15" x14ac:dyDescent="0.25">
      <c r="A51" s="459" t="s">
        <v>339</v>
      </c>
      <c r="B51" s="475"/>
      <c r="C51" s="476"/>
      <c r="D51" s="476"/>
      <c r="E51" s="476"/>
      <c r="F51" s="476"/>
      <c r="G51" s="476"/>
      <c r="H51" s="476"/>
      <c r="I51" s="476"/>
      <c r="J51" s="476"/>
      <c r="K51" s="476"/>
      <c r="L51" s="476"/>
      <c r="M51" s="476"/>
      <c r="N51" s="476"/>
      <c r="O51" s="476"/>
      <c r="P51" s="476"/>
      <c r="Q51" s="476"/>
      <c r="R51" s="476"/>
      <c r="S51" s="476"/>
      <c r="T51" s="476"/>
      <c r="U51" s="476"/>
      <c r="V51" s="476"/>
      <c r="W51" s="476"/>
      <c r="X51" s="476"/>
      <c r="Y51" s="476"/>
      <c r="Z51" s="476"/>
      <c r="AA51" s="476"/>
      <c r="AB51" s="8"/>
    </row>
    <row r="52" spans="1:28" ht="15" x14ac:dyDescent="0.25">
      <c r="A52" s="461" t="s">
        <v>402</v>
      </c>
      <c r="B52" s="462" t="s">
        <v>543</v>
      </c>
      <c r="C52" s="525"/>
      <c r="D52" s="525"/>
      <c r="E52" s="525"/>
      <c r="F52" s="525"/>
      <c r="G52" s="525"/>
      <c r="H52" s="525"/>
      <c r="I52" s="525"/>
      <c r="J52" s="525"/>
      <c r="K52" s="525"/>
      <c r="L52" s="525"/>
      <c r="M52" s="525"/>
      <c r="N52" s="525"/>
      <c r="O52" s="525"/>
      <c r="P52" s="525"/>
      <c r="Q52" s="525"/>
      <c r="R52" s="525"/>
      <c r="S52" s="525"/>
      <c r="T52" s="525"/>
      <c r="U52" s="525"/>
      <c r="V52" s="525"/>
      <c r="W52" s="525"/>
      <c r="X52" s="525"/>
      <c r="Y52" s="525"/>
      <c r="Z52" s="525"/>
      <c r="AA52" s="525"/>
      <c r="AB52" s="8" t="str">
        <f>IF(ROUND(C52,1)=ROUND(D52+F52+H52+J52+L52+N52+P52+R52+T52+V52+X52+Z52,1),"","Error")</f>
        <v/>
      </c>
    </row>
    <row r="53" spans="1:28" ht="15" x14ac:dyDescent="0.25">
      <c r="A53" s="461" t="s">
        <v>899</v>
      </c>
      <c r="B53" s="462" t="s">
        <v>544</v>
      </c>
      <c r="C53" s="525"/>
      <c r="D53" s="525"/>
      <c r="E53" s="525"/>
      <c r="F53" s="525"/>
      <c r="G53" s="525"/>
      <c r="H53" s="525"/>
      <c r="I53" s="525"/>
      <c r="J53" s="525"/>
      <c r="K53" s="525"/>
      <c r="L53" s="525"/>
      <c r="M53" s="525"/>
      <c r="N53" s="525"/>
      <c r="O53" s="525"/>
      <c r="P53" s="525"/>
      <c r="Q53" s="525"/>
      <c r="R53" s="525"/>
      <c r="S53" s="525"/>
      <c r="T53" s="525"/>
      <c r="U53" s="525"/>
      <c r="V53" s="525"/>
      <c r="W53" s="525"/>
      <c r="X53" s="525"/>
      <c r="Y53" s="525"/>
      <c r="Z53" s="525"/>
      <c r="AA53" s="525"/>
      <c r="AB53" s="8" t="str">
        <f>IF(ROUND(C53,1)=ROUND(D53+F53+H53+J53+L53+N53+P53+R53+T53+V53+X53+Z53,1),"","Error")</f>
        <v/>
      </c>
    </row>
    <row r="54" spans="1:28" ht="15" x14ac:dyDescent="0.25">
      <c r="A54" s="461" t="s">
        <v>545</v>
      </c>
      <c r="B54" s="462" t="s">
        <v>535</v>
      </c>
      <c r="C54" s="477"/>
      <c r="D54" s="477"/>
      <c r="E54" s="477"/>
      <c r="F54" s="477"/>
      <c r="G54" s="477"/>
      <c r="H54" s="477"/>
      <c r="I54" s="477"/>
      <c r="J54" s="477"/>
      <c r="K54" s="477"/>
      <c r="L54" s="477"/>
      <c r="M54" s="477"/>
      <c r="N54" s="477"/>
      <c r="O54" s="477"/>
      <c r="P54" s="477"/>
      <c r="Q54" s="477"/>
      <c r="R54" s="477"/>
      <c r="S54" s="477"/>
      <c r="T54" s="477"/>
      <c r="U54" s="477"/>
      <c r="V54" s="477"/>
      <c r="W54" s="477"/>
      <c r="X54" s="477"/>
      <c r="Y54" s="477"/>
      <c r="Z54" s="477"/>
      <c r="AA54" s="477"/>
      <c r="AB54" s="8"/>
    </row>
    <row r="55" spans="1:28" ht="15" x14ac:dyDescent="0.25">
      <c r="A55" s="461" t="s">
        <v>340</v>
      </c>
      <c r="B55" s="462" t="s">
        <v>535</v>
      </c>
      <c r="C55" s="525"/>
      <c r="D55" s="525"/>
      <c r="E55" s="525"/>
      <c r="F55" s="525"/>
      <c r="G55" s="525"/>
      <c r="H55" s="525"/>
      <c r="I55" s="525"/>
      <c r="J55" s="525"/>
      <c r="K55" s="525"/>
      <c r="L55" s="525"/>
      <c r="M55" s="525"/>
      <c r="N55" s="525"/>
      <c r="O55" s="525"/>
      <c r="P55" s="525"/>
      <c r="Q55" s="525"/>
      <c r="R55" s="525"/>
      <c r="S55" s="525"/>
      <c r="T55" s="525"/>
      <c r="U55" s="525"/>
      <c r="V55" s="525"/>
      <c r="W55" s="525"/>
      <c r="X55" s="525"/>
      <c r="Y55" s="525"/>
      <c r="Z55" s="525"/>
      <c r="AA55" s="525"/>
      <c r="AB55" s="8" t="str">
        <f>IF(ROUND(C55,1)=ROUND(D55+F55+H55+J55+L55+N55+P55+R55+T55+V55+X55+Z55,1),"","Error")</f>
        <v/>
      </c>
    </row>
    <row r="56" spans="1:28" ht="15" x14ac:dyDescent="0.25">
      <c r="A56" s="461" t="s">
        <v>546</v>
      </c>
      <c r="B56" s="462" t="s">
        <v>535</v>
      </c>
      <c r="C56" s="525"/>
      <c r="D56" s="525"/>
      <c r="E56" s="525"/>
      <c r="F56" s="525"/>
      <c r="G56" s="525"/>
      <c r="H56" s="525"/>
      <c r="I56" s="525"/>
      <c r="J56" s="525"/>
      <c r="K56" s="525"/>
      <c r="L56" s="525"/>
      <c r="M56" s="525"/>
      <c r="N56" s="525"/>
      <c r="O56" s="525"/>
      <c r="P56" s="525"/>
      <c r="Q56" s="525"/>
      <c r="R56" s="525"/>
      <c r="S56" s="525"/>
      <c r="T56" s="525"/>
      <c r="U56" s="525"/>
      <c r="V56" s="525"/>
      <c r="W56" s="525"/>
      <c r="X56" s="525"/>
      <c r="Y56" s="525"/>
      <c r="Z56" s="525"/>
      <c r="AA56" s="525"/>
      <c r="AB56" s="8" t="str">
        <f>IF(ROUND(C56,1)=ROUND(D56+F56+H56+J56+L56+N56+P56+R56+T56+V56+X56+Z56,1),"","Error")</f>
        <v/>
      </c>
    </row>
    <row r="57" spans="1:28" ht="15" x14ac:dyDescent="0.25">
      <c r="A57" s="467"/>
      <c r="B57" s="467"/>
      <c r="C57" s="465"/>
      <c r="D57" s="465"/>
      <c r="E57" s="465"/>
      <c r="F57" s="465"/>
      <c r="G57" s="465"/>
      <c r="H57" s="465"/>
      <c r="I57" s="465"/>
      <c r="J57" s="465"/>
      <c r="K57" s="465"/>
      <c r="L57" s="465"/>
      <c r="M57" s="465"/>
      <c r="N57" s="465"/>
      <c r="O57" s="465"/>
      <c r="P57" s="465"/>
      <c r="Q57" s="465"/>
      <c r="R57" s="465"/>
      <c r="S57" s="465"/>
      <c r="T57" s="465"/>
      <c r="U57" s="465"/>
      <c r="V57" s="465"/>
      <c r="W57" s="465"/>
      <c r="X57" s="465"/>
      <c r="Y57" s="465"/>
      <c r="Z57" s="465"/>
      <c r="AA57" s="465"/>
      <c r="AB57" s="8"/>
    </row>
    <row r="58" spans="1:28" ht="15" x14ac:dyDescent="0.25">
      <c r="A58" s="459" t="s">
        <v>342</v>
      </c>
      <c r="B58" s="475"/>
      <c r="C58" s="466"/>
      <c r="D58" s="466"/>
      <c r="E58" s="466"/>
      <c r="F58" s="466"/>
      <c r="G58" s="466"/>
      <c r="H58" s="466"/>
      <c r="I58" s="466"/>
      <c r="J58" s="466"/>
      <c r="K58" s="466"/>
      <c r="L58" s="466"/>
      <c r="M58" s="466"/>
      <c r="N58" s="466"/>
      <c r="O58" s="466"/>
      <c r="P58" s="466"/>
      <c r="Q58" s="466"/>
      <c r="R58" s="466"/>
      <c r="S58" s="466"/>
      <c r="T58" s="466"/>
      <c r="U58" s="466"/>
      <c r="V58" s="466"/>
      <c r="W58" s="466"/>
      <c r="X58" s="466"/>
      <c r="Y58" s="466"/>
      <c r="Z58" s="466"/>
      <c r="AA58" s="466"/>
      <c r="AB58" s="8"/>
    </row>
    <row r="59" spans="1:28" ht="15" x14ac:dyDescent="0.25">
      <c r="A59" s="461" t="s">
        <v>340</v>
      </c>
      <c r="B59" s="462" t="s">
        <v>547</v>
      </c>
      <c r="C59" s="477"/>
      <c r="D59" s="477"/>
      <c r="E59" s="477"/>
      <c r="F59" s="477"/>
      <c r="G59" s="477"/>
      <c r="H59" s="477"/>
      <c r="I59" s="477"/>
      <c r="J59" s="477"/>
      <c r="K59" s="477"/>
      <c r="L59" s="477"/>
      <c r="M59" s="477"/>
      <c r="N59" s="477"/>
      <c r="O59" s="477"/>
      <c r="P59" s="477"/>
      <c r="Q59" s="477"/>
      <c r="R59" s="477"/>
      <c r="S59" s="477"/>
      <c r="T59" s="477"/>
      <c r="U59" s="477"/>
      <c r="V59" s="477"/>
      <c r="W59" s="477"/>
      <c r="X59" s="477"/>
      <c r="Y59" s="477"/>
      <c r="Z59" s="477"/>
      <c r="AA59" s="477"/>
      <c r="AB59" s="8"/>
    </row>
    <row r="60" spans="1:28" ht="15" x14ac:dyDescent="0.25">
      <c r="A60" s="461" t="s">
        <v>338</v>
      </c>
      <c r="B60" s="462" t="s">
        <v>548</v>
      </c>
      <c r="C60" s="477"/>
      <c r="D60" s="477"/>
      <c r="E60" s="477"/>
      <c r="F60" s="477"/>
      <c r="G60" s="477"/>
      <c r="H60" s="477"/>
      <c r="I60" s="477"/>
      <c r="J60" s="477"/>
      <c r="K60" s="477"/>
      <c r="L60" s="477"/>
      <c r="M60" s="477"/>
      <c r="N60" s="477"/>
      <c r="O60" s="477"/>
      <c r="P60" s="477"/>
      <c r="Q60" s="477"/>
      <c r="R60" s="477"/>
      <c r="S60" s="477"/>
      <c r="T60" s="477"/>
      <c r="U60" s="477"/>
      <c r="V60" s="477"/>
      <c r="W60" s="477"/>
      <c r="X60" s="477"/>
      <c r="Y60" s="477"/>
      <c r="Z60" s="477"/>
      <c r="AA60" s="477"/>
      <c r="AB60" s="8"/>
    </row>
    <row r="61" spans="1:28" ht="15" x14ac:dyDescent="0.25">
      <c r="A61" s="461" t="s">
        <v>1511</v>
      </c>
      <c r="B61" s="462" t="s">
        <v>549</v>
      </c>
      <c r="C61" s="525"/>
      <c r="D61" s="525"/>
      <c r="E61" s="525"/>
      <c r="F61" s="525"/>
      <c r="G61" s="525"/>
      <c r="H61" s="525"/>
      <c r="I61" s="525"/>
      <c r="J61" s="525"/>
      <c r="K61" s="525"/>
      <c r="L61" s="525"/>
      <c r="M61" s="525"/>
      <c r="N61" s="525"/>
      <c r="O61" s="525"/>
      <c r="P61" s="525"/>
      <c r="Q61" s="525"/>
      <c r="R61" s="525"/>
      <c r="S61" s="525"/>
      <c r="T61" s="525"/>
      <c r="U61" s="525"/>
      <c r="V61" s="525"/>
      <c r="W61" s="525"/>
      <c r="X61" s="525"/>
      <c r="Y61" s="525"/>
      <c r="Z61" s="525"/>
      <c r="AA61" s="525"/>
      <c r="AB61" s="8" t="str">
        <f>IF(ROUND(C61,1)=ROUND(D61+F61+H61+J61+L61+N61+P61+R61+T61+V61+X61+Z61,1),"","Error")</f>
        <v/>
      </c>
    </row>
    <row r="62" spans="1:28" ht="15" x14ac:dyDescent="0.25">
      <c r="A62" s="461" t="s">
        <v>550</v>
      </c>
      <c r="B62" s="462" t="s">
        <v>551</v>
      </c>
      <c r="C62" s="525"/>
      <c r="D62" s="525"/>
      <c r="E62" s="525"/>
      <c r="F62" s="525"/>
      <c r="G62" s="525"/>
      <c r="H62" s="525"/>
      <c r="I62" s="525"/>
      <c r="J62" s="525"/>
      <c r="K62" s="525"/>
      <c r="L62" s="525"/>
      <c r="M62" s="525"/>
      <c r="N62" s="525"/>
      <c r="O62" s="525"/>
      <c r="P62" s="525"/>
      <c r="Q62" s="525"/>
      <c r="R62" s="525"/>
      <c r="S62" s="525"/>
      <c r="T62" s="525"/>
      <c r="U62" s="525"/>
      <c r="V62" s="525"/>
      <c r="W62" s="525"/>
      <c r="X62" s="525"/>
      <c r="Y62" s="525"/>
      <c r="Z62" s="525"/>
      <c r="AA62" s="525"/>
      <c r="AB62" s="8" t="str">
        <f>IF(ROUND(C62,1)=ROUND(D62+F62+H62+J62+L62+N62+P62+R62+T62+V62+X62+Z62,1),"","Error")</f>
        <v/>
      </c>
    </row>
    <row r="63" spans="1:28" ht="15" x14ac:dyDescent="0.25">
      <c r="A63" s="464"/>
      <c r="B63" s="464"/>
      <c r="C63" s="465"/>
      <c r="D63" s="465"/>
      <c r="E63" s="465"/>
      <c r="F63" s="465"/>
      <c r="G63" s="465"/>
      <c r="H63" s="465"/>
      <c r="I63" s="465"/>
      <c r="J63" s="465"/>
      <c r="K63" s="465"/>
      <c r="L63" s="465"/>
      <c r="M63" s="465"/>
      <c r="N63" s="465"/>
      <c r="O63" s="465"/>
      <c r="P63" s="465"/>
      <c r="Q63" s="465"/>
      <c r="R63" s="465"/>
      <c r="S63" s="465"/>
      <c r="T63" s="465"/>
      <c r="U63" s="465"/>
      <c r="V63" s="465"/>
      <c r="W63" s="465"/>
      <c r="X63" s="465"/>
      <c r="Y63" s="465"/>
      <c r="Z63" s="465"/>
      <c r="AA63" s="465"/>
      <c r="AB63" s="8"/>
    </row>
    <row r="64" spans="1:28" ht="15" x14ac:dyDescent="0.25">
      <c r="A64" s="459" t="s">
        <v>333</v>
      </c>
      <c r="B64" s="458"/>
      <c r="C64" s="466"/>
      <c r="D64" s="466"/>
      <c r="E64" s="466"/>
      <c r="F64" s="466"/>
      <c r="G64" s="466"/>
      <c r="H64" s="466"/>
      <c r="I64" s="466"/>
      <c r="J64" s="466"/>
      <c r="K64" s="466"/>
      <c r="L64" s="466"/>
      <c r="M64" s="466"/>
      <c r="N64" s="466"/>
      <c r="O64" s="466"/>
      <c r="P64" s="466"/>
      <c r="Q64" s="466"/>
      <c r="R64" s="466"/>
      <c r="S64" s="466"/>
      <c r="T64" s="466"/>
      <c r="U64" s="466"/>
      <c r="V64" s="466"/>
      <c r="W64" s="466"/>
      <c r="X64" s="466"/>
      <c r="Y64" s="466"/>
      <c r="Z64" s="466"/>
      <c r="AA64" s="466"/>
      <c r="AB64" s="8"/>
    </row>
    <row r="65" spans="1:28" ht="15" x14ac:dyDescent="0.25">
      <c r="A65" s="478" t="s">
        <v>340</v>
      </c>
      <c r="B65" s="462" t="s">
        <v>552</v>
      </c>
      <c r="C65" s="477"/>
      <c r="D65" s="477"/>
      <c r="E65" s="477"/>
      <c r="F65" s="477"/>
      <c r="G65" s="477"/>
      <c r="H65" s="477"/>
      <c r="I65" s="477"/>
      <c r="J65" s="477"/>
      <c r="K65" s="477"/>
      <c r="L65" s="477"/>
      <c r="M65" s="477"/>
      <c r="N65" s="477"/>
      <c r="O65" s="477"/>
      <c r="P65" s="477"/>
      <c r="Q65" s="477"/>
      <c r="R65" s="477"/>
      <c r="S65" s="477"/>
      <c r="T65" s="477"/>
      <c r="U65" s="477"/>
      <c r="V65" s="477"/>
      <c r="W65" s="477"/>
      <c r="X65" s="477"/>
      <c r="Y65" s="477"/>
      <c r="Z65" s="477"/>
      <c r="AA65" s="477"/>
      <c r="AB65" s="8"/>
    </row>
    <row r="66" spans="1:28" ht="15" x14ac:dyDescent="0.25">
      <c r="A66" s="478" t="s">
        <v>338</v>
      </c>
      <c r="B66" s="462" t="s">
        <v>553</v>
      </c>
      <c r="C66" s="477"/>
      <c r="D66" s="477"/>
      <c r="E66" s="477"/>
      <c r="F66" s="477"/>
      <c r="G66" s="477"/>
      <c r="H66" s="477"/>
      <c r="I66" s="477"/>
      <c r="J66" s="477"/>
      <c r="K66" s="477"/>
      <c r="L66" s="477"/>
      <c r="M66" s="477"/>
      <c r="N66" s="477"/>
      <c r="O66" s="477"/>
      <c r="P66" s="477"/>
      <c r="Q66" s="477"/>
      <c r="R66" s="477"/>
      <c r="S66" s="477"/>
      <c r="T66" s="477"/>
      <c r="U66" s="477"/>
      <c r="V66" s="477"/>
      <c r="W66" s="477"/>
      <c r="X66" s="477"/>
      <c r="Y66" s="477"/>
      <c r="Z66" s="477"/>
      <c r="AA66" s="477"/>
      <c r="AB66" s="8"/>
    </row>
    <row r="67" spans="1:28" ht="15" x14ac:dyDescent="0.25">
      <c r="A67" s="479" t="s">
        <v>341</v>
      </c>
      <c r="B67" s="462" t="s">
        <v>554</v>
      </c>
      <c r="C67" s="525"/>
      <c r="D67" s="525"/>
      <c r="E67" s="525"/>
      <c r="F67" s="525"/>
      <c r="G67" s="525"/>
      <c r="H67" s="525"/>
      <c r="I67" s="525"/>
      <c r="J67" s="525"/>
      <c r="K67" s="525"/>
      <c r="L67" s="525"/>
      <c r="M67" s="525"/>
      <c r="N67" s="525"/>
      <c r="O67" s="525"/>
      <c r="P67" s="525"/>
      <c r="Q67" s="525"/>
      <c r="R67" s="525"/>
      <c r="S67" s="525"/>
      <c r="T67" s="525"/>
      <c r="U67" s="525"/>
      <c r="V67" s="525"/>
      <c r="W67" s="525"/>
      <c r="X67" s="525"/>
      <c r="Y67" s="525"/>
      <c r="Z67" s="525"/>
      <c r="AA67" s="525"/>
      <c r="AB67" s="8" t="str">
        <f>IF(ROUND(C67,1)=ROUND(D67+F67+H67+J67+L67+N67+P67+R67+T67+V67+X67+Z67,1),"","Error")</f>
        <v/>
      </c>
    </row>
    <row r="68" spans="1:28" ht="15" x14ac:dyDescent="0.25">
      <c r="A68" s="472"/>
      <c r="B68" s="472"/>
      <c r="C68" s="476"/>
      <c r="D68" s="476"/>
      <c r="E68" s="476"/>
      <c r="F68" s="476"/>
      <c r="G68" s="476"/>
      <c r="H68" s="476"/>
      <c r="I68" s="476"/>
      <c r="J68" s="476"/>
      <c r="K68" s="476"/>
      <c r="L68" s="476"/>
      <c r="M68" s="476"/>
      <c r="N68" s="476"/>
      <c r="O68" s="476"/>
      <c r="P68" s="476"/>
      <c r="Q68" s="476"/>
      <c r="R68" s="476"/>
      <c r="S68" s="476"/>
      <c r="T68" s="476"/>
      <c r="U68" s="476"/>
      <c r="V68" s="476"/>
      <c r="W68" s="476"/>
      <c r="X68" s="476"/>
      <c r="Y68" s="476"/>
      <c r="Z68" s="476"/>
      <c r="AA68" s="476"/>
      <c r="AB68" s="8" t="str">
        <f>IF(C68=X68+Z68,"","Error")</f>
        <v/>
      </c>
    </row>
    <row r="69" spans="1:28" ht="15" x14ac:dyDescent="0.25">
      <c r="A69" s="454" t="s">
        <v>555</v>
      </c>
      <c r="B69" s="480"/>
      <c r="C69" s="466"/>
      <c r="D69" s="466"/>
      <c r="E69" s="466"/>
      <c r="F69" s="466"/>
      <c r="G69" s="466"/>
      <c r="H69" s="466"/>
      <c r="I69" s="466"/>
      <c r="J69" s="466"/>
      <c r="K69" s="466"/>
      <c r="L69" s="466"/>
      <c r="M69" s="466"/>
      <c r="N69" s="466"/>
      <c r="O69" s="466"/>
      <c r="P69" s="466"/>
      <c r="Q69" s="466"/>
      <c r="R69" s="466"/>
      <c r="S69" s="466"/>
      <c r="T69" s="466"/>
      <c r="U69" s="466"/>
      <c r="V69" s="466"/>
      <c r="W69" s="466"/>
      <c r="X69" s="466"/>
      <c r="Y69" s="466"/>
      <c r="Z69" s="466"/>
      <c r="AA69" s="466"/>
      <c r="AB69" s="8" t="str">
        <f>IF(C69=X69+Z69,"","Error")</f>
        <v/>
      </c>
    </row>
    <row r="70" spans="1:28" ht="15" x14ac:dyDescent="0.25">
      <c r="A70" s="481" t="s">
        <v>556</v>
      </c>
      <c r="B70" s="462" t="s">
        <v>557</v>
      </c>
      <c r="C70" s="525"/>
      <c r="D70" s="525"/>
      <c r="E70" s="525"/>
      <c r="F70" s="525"/>
      <c r="G70" s="525"/>
      <c r="H70" s="525"/>
      <c r="I70" s="525"/>
      <c r="J70" s="525"/>
      <c r="K70" s="525"/>
      <c r="L70" s="525"/>
      <c r="M70" s="525"/>
      <c r="N70" s="525"/>
      <c r="O70" s="525"/>
      <c r="P70" s="525"/>
      <c r="Q70" s="525"/>
      <c r="R70" s="525"/>
      <c r="S70" s="525"/>
      <c r="T70" s="525"/>
      <c r="U70" s="525"/>
      <c r="V70" s="525"/>
      <c r="W70" s="525"/>
      <c r="X70" s="525"/>
      <c r="Y70" s="525"/>
      <c r="Z70" s="525"/>
      <c r="AA70" s="525"/>
      <c r="AB70" s="8" t="str">
        <f>IF(ROUND(C70,1)=ROUND(D70+F70+H70+J70+L70+N70+P70+R70+T70+V70+X70+Z70,1),"","Error")</f>
        <v/>
      </c>
    </row>
    <row r="71" spans="1:28" ht="15" x14ac:dyDescent="0.25">
      <c r="A71" s="467"/>
      <c r="B71" s="467"/>
      <c r="C71" s="465"/>
      <c r="D71" s="465"/>
      <c r="E71" s="465"/>
      <c r="F71" s="465"/>
      <c r="G71" s="465"/>
      <c r="H71" s="465"/>
      <c r="I71" s="465"/>
      <c r="J71" s="465"/>
      <c r="K71" s="465"/>
      <c r="L71" s="465"/>
      <c r="M71" s="465"/>
      <c r="N71" s="465"/>
      <c r="O71" s="465"/>
      <c r="P71" s="465"/>
      <c r="Q71" s="465"/>
      <c r="R71" s="465"/>
      <c r="S71" s="465"/>
      <c r="T71" s="465"/>
      <c r="U71" s="465"/>
      <c r="V71" s="465"/>
      <c r="W71" s="465"/>
      <c r="X71" s="465"/>
      <c r="Y71" s="465"/>
      <c r="Z71" s="465"/>
      <c r="AA71" s="465"/>
      <c r="AB71" s="8" t="str">
        <f>IF(C71=X71+Z71,"","Error")</f>
        <v/>
      </c>
    </row>
    <row r="72" spans="1:28" ht="15" x14ac:dyDescent="0.25">
      <c r="A72" s="474" t="s">
        <v>868</v>
      </c>
      <c r="B72" s="462"/>
      <c r="C72" s="526">
        <f>SUM(C11:C70)</f>
        <v>0</v>
      </c>
      <c r="D72" s="526">
        <f t="shared" ref="D72:AA72" si="1">SUM(D11:D70)</f>
        <v>0</v>
      </c>
      <c r="E72" s="526">
        <f t="shared" si="1"/>
        <v>0</v>
      </c>
      <c r="F72" s="526">
        <f t="shared" si="1"/>
        <v>0</v>
      </c>
      <c r="G72" s="526">
        <f t="shared" si="1"/>
        <v>0</v>
      </c>
      <c r="H72" s="526">
        <f t="shared" si="1"/>
        <v>0</v>
      </c>
      <c r="I72" s="526">
        <f t="shared" si="1"/>
        <v>0</v>
      </c>
      <c r="J72" s="526">
        <f t="shared" si="1"/>
        <v>0</v>
      </c>
      <c r="K72" s="526">
        <f t="shared" si="1"/>
        <v>0</v>
      </c>
      <c r="L72" s="526">
        <f t="shared" si="1"/>
        <v>0</v>
      </c>
      <c r="M72" s="526">
        <f t="shared" si="1"/>
        <v>0</v>
      </c>
      <c r="N72" s="526">
        <f t="shared" si="1"/>
        <v>0</v>
      </c>
      <c r="O72" s="526">
        <f t="shared" si="1"/>
        <v>0</v>
      </c>
      <c r="P72" s="526">
        <f t="shared" si="1"/>
        <v>0</v>
      </c>
      <c r="Q72" s="526">
        <f t="shared" si="1"/>
        <v>0</v>
      </c>
      <c r="R72" s="526">
        <f t="shared" si="1"/>
        <v>0</v>
      </c>
      <c r="S72" s="526">
        <f t="shared" si="1"/>
        <v>0</v>
      </c>
      <c r="T72" s="526">
        <f t="shared" si="1"/>
        <v>0</v>
      </c>
      <c r="U72" s="526">
        <f t="shared" si="1"/>
        <v>0</v>
      </c>
      <c r="V72" s="526">
        <f t="shared" si="1"/>
        <v>0</v>
      </c>
      <c r="W72" s="526">
        <f t="shared" si="1"/>
        <v>0</v>
      </c>
      <c r="X72" s="526">
        <f t="shared" si="1"/>
        <v>0</v>
      </c>
      <c r="Y72" s="526">
        <f t="shared" si="1"/>
        <v>0</v>
      </c>
      <c r="Z72" s="526">
        <f t="shared" si="1"/>
        <v>0</v>
      </c>
      <c r="AA72" s="526">
        <f t="shared" si="1"/>
        <v>0</v>
      </c>
      <c r="AB72" s="8" t="str">
        <f>IF(ROUND(C72,1)=ROUND(X72+Z72,1),"","Error")</f>
        <v/>
      </c>
    </row>
    <row r="73" spans="1:28" ht="30" x14ac:dyDescent="0.25">
      <c r="A73" s="474" t="s">
        <v>1512</v>
      </c>
      <c r="B73" s="462"/>
      <c r="C73" s="533"/>
      <c r="D73" s="533"/>
      <c r="E73" s="533"/>
      <c r="F73" s="533"/>
      <c r="G73" s="533"/>
      <c r="H73" s="533"/>
      <c r="I73" s="533"/>
      <c r="J73" s="533"/>
      <c r="K73" s="533"/>
      <c r="L73" s="533"/>
      <c r="M73" s="533"/>
      <c r="N73" s="533"/>
      <c r="O73" s="533"/>
      <c r="P73" s="533"/>
      <c r="Q73" s="533"/>
      <c r="R73" s="533"/>
      <c r="S73" s="533"/>
      <c r="T73" s="533"/>
      <c r="U73" s="533"/>
      <c r="V73" s="533"/>
      <c r="W73" s="533"/>
      <c r="X73" s="533"/>
      <c r="Y73" s="533"/>
      <c r="Z73" s="533"/>
      <c r="AA73" s="533"/>
      <c r="AB73" s="8"/>
    </row>
    <row r="74" spans="1:28" ht="15" x14ac:dyDescent="0.25">
      <c r="A74" s="474" t="s">
        <v>1513</v>
      </c>
      <c r="B74" s="462"/>
      <c r="C74" s="533"/>
      <c r="D74" s="533"/>
      <c r="E74" s="533"/>
      <c r="F74" s="533"/>
      <c r="G74" s="533"/>
      <c r="H74" s="533"/>
      <c r="I74" s="533"/>
      <c r="J74" s="533"/>
      <c r="K74" s="533"/>
      <c r="L74" s="533"/>
      <c r="M74" s="533"/>
      <c r="N74" s="533"/>
      <c r="O74" s="533"/>
      <c r="P74" s="533"/>
      <c r="Q74" s="533"/>
      <c r="R74" s="533"/>
      <c r="S74" s="533"/>
      <c r="T74" s="533"/>
      <c r="U74" s="533"/>
      <c r="V74" s="533"/>
      <c r="W74" s="533"/>
      <c r="X74" s="533"/>
      <c r="Y74" s="533"/>
      <c r="Z74" s="533"/>
      <c r="AA74" s="533"/>
      <c r="AB74" s="8"/>
    </row>
    <row r="75" spans="1:28" ht="15" x14ac:dyDescent="0.25">
      <c r="A75" s="474" t="s">
        <v>1514</v>
      </c>
      <c r="B75" s="462"/>
      <c r="C75" s="533"/>
      <c r="D75" s="533"/>
      <c r="E75" s="533"/>
      <c r="F75" s="533"/>
      <c r="G75" s="533"/>
      <c r="H75" s="533"/>
      <c r="I75" s="533"/>
      <c r="J75" s="533"/>
      <c r="K75" s="533"/>
      <c r="L75" s="533"/>
      <c r="M75" s="533"/>
      <c r="N75" s="533"/>
      <c r="O75" s="533"/>
      <c r="P75" s="533"/>
      <c r="Q75" s="533"/>
      <c r="R75" s="533"/>
      <c r="S75" s="533"/>
      <c r="T75" s="533"/>
      <c r="U75" s="533"/>
      <c r="V75" s="533"/>
      <c r="W75" s="533"/>
      <c r="X75" s="533"/>
      <c r="Y75" s="533"/>
      <c r="Z75" s="533"/>
      <c r="AA75" s="533"/>
      <c r="AB75" s="8"/>
    </row>
    <row r="76" spans="1:28" ht="15" x14ac:dyDescent="0.25">
      <c r="A76" s="474" t="s">
        <v>1515</v>
      </c>
      <c r="B76" s="462"/>
      <c r="C76" s="533"/>
      <c r="D76" s="533"/>
      <c r="E76" s="533"/>
      <c r="F76" s="533"/>
      <c r="G76" s="533"/>
      <c r="H76" s="533"/>
      <c r="I76" s="533"/>
      <c r="J76" s="533"/>
      <c r="K76" s="533"/>
      <c r="L76" s="533"/>
      <c r="M76" s="533"/>
      <c r="N76" s="533"/>
      <c r="O76" s="533"/>
      <c r="P76" s="533"/>
      <c r="Q76" s="533"/>
      <c r="R76" s="533"/>
      <c r="S76" s="533"/>
      <c r="T76" s="533"/>
      <c r="U76" s="533"/>
      <c r="V76" s="533"/>
      <c r="W76" s="533"/>
      <c r="X76" s="533"/>
      <c r="Y76" s="533"/>
      <c r="Z76" s="533"/>
      <c r="AA76" s="533"/>
      <c r="AB76" s="8"/>
    </row>
    <row r="77" spans="1:28" ht="15" x14ac:dyDescent="0.25">
      <c r="A77" s="474" t="s">
        <v>1516</v>
      </c>
      <c r="B77" s="462"/>
      <c r="C77" s="533"/>
      <c r="D77" s="533"/>
      <c r="E77" s="533"/>
      <c r="F77" s="533"/>
      <c r="G77" s="533"/>
      <c r="H77" s="533"/>
      <c r="I77" s="533"/>
      <c r="J77" s="533"/>
      <c r="K77" s="533"/>
      <c r="L77" s="533"/>
      <c r="M77" s="533"/>
      <c r="N77" s="533"/>
      <c r="O77" s="533"/>
      <c r="P77" s="533"/>
      <c r="Q77" s="533"/>
      <c r="R77" s="533"/>
      <c r="S77" s="533"/>
      <c r="T77" s="533"/>
      <c r="U77" s="533"/>
      <c r="V77" s="533"/>
      <c r="W77" s="533"/>
      <c r="X77" s="533"/>
      <c r="Y77" s="533"/>
      <c r="Z77" s="533"/>
      <c r="AA77" s="533"/>
      <c r="AB77" s="8"/>
    </row>
    <row r="78" spans="1:28" ht="15" x14ac:dyDescent="0.25">
      <c r="A78" s="474" t="s">
        <v>1517</v>
      </c>
      <c r="B78" s="462"/>
      <c r="C78" s="533"/>
      <c r="D78" s="533"/>
      <c r="E78" s="533"/>
      <c r="F78" s="533"/>
      <c r="G78" s="533"/>
      <c r="H78" s="533"/>
      <c r="I78" s="533"/>
      <c r="J78" s="533"/>
      <c r="K78" s="533"/>
      <c r="L78" s="533"/>
      <c r="M78" s="533"/>
      <c r="N78" s="533"/>
      <c r="O78" s="533"/>
      <c r="P78" s="533"/>
      <c r="Q78" s="533"/>
      <c r="R78" s="533"/>
      <c r="S78" s="533"/>
      <c r="T78" s="533"/>
      <c r="U78" s="533"/>
      <c r="V78" s="533"/>
      <c r="W78" s="533"/>
      <c r="X78" s="533"/>
      <c r="Y78" s="533"/>
      <c r="Z78" s="533"/>
      <c r="AA78" s="533"/>
      <c r="AB78" s="8"/>
    </row>
    <row r="79" spans="1:28" ht="15" x14ac:dyDescent="0.25">
      <c r="A79" s="474" t="s">
        <v>1518</v>
      </c>
      <c r="B79" s="462"/>
      <c r="C79" s="526">
        <f>SUM(C73:C78)</f>
        <v>0</v>
      </c>
      <c r="D79" s="526">
        <f t="shared" ref="D79:AA79" si="2">SUM(D73:D78)</f>
        <v>0</v>
      </c>
      <c r="E79" s="526">
        <f t="shared" si="2"/>
        <v>0</v>
      </c>
      <c r="F79" s="526">
        <f t="shared" si="2"/>
        <v>0</v>
      </c>
      <c r="G79" s="526">
        <f t="shared" si="2"/>
        <v>0</v>
      </c>
      <c r="H79" s="526">
        <f t="shared" si="2"/>
        <v>0</v>
      </c>
      <c r="I79" s="526">
        <f t="shared" si="2"/>
        <v>0</v>
      </c>
      <c r="J79" s="526">
        <f t="shared" si="2"/>
        <v>0</v>
      </c>
      <c r="K79" s="526">
        <f t="shared" si="2"/>
        <v>0</v>
      </c>
      <c r="L79" s="526">
        <f t="shared" si="2"/>
        <v>0</v>
      </c>
      <c r="M79" s="526">
        <f t="shared" si="2"/>
        <v>0</v>
      </c>
      <c r="N79" s="526">
        <f t="shared" si="2"/>
        <v>0</v>
      </c>
      <c r="O79" s="526">
        <f t="shared" si="2"/>
        <v>0</v>
      </c>
      <c r="P79" s="526">
        <f t="shared" si="2"/>
        <v>0</v>
      </c>
      <c r="Q79" s="526">
        <f t="shared" si="2"/>
        <v>0</v>
      </c>
      <c r="R79" s="526">
        <f t="shared" si="2"/>
        <v>0</v>
      </c>
      <c r="S79" s="526">
        <f t="shared" si="2"/>
        <v>0</v>
      </c>
      <c r="T79" s="526">
        <f t="shared" si="2"/>
        <v>0</v>
      </c>
      <c r="U79" s="526">
        <f t="shared" si="2"/>
        <v>0</v>
      </c>
      <c r="V79" s="526">
        <f t="shared" si="2"/>
        <v>0</v>
      </c>
      <c r="W79" s="526">
        <f t="shared" si="2"/>
        <v>0</v>
      </c>
      <c r="X79" s="526">
        <f t="shared" si="2"/>
        <v>0</v>
      </c>
      <c r="Y79" s="526">
        <f t="shared" si="2"/>
        <v>0</v>
      </c>
      <c r="Z79" s="526">
        <f t="shared" si="2"/>
        <v>0</v>
      </c>
      <c r="AA79" s="526">
        <f t="shared" si="2"/>
        <v>0</v>
      </c>
      <c r="AB79" s="8"/>
    </row>
    <row r="80" spans="1:28" ht="15" x14ac:dyDescent="0.25">
      <c r="A80" s="474" t="s">
        <v>1519</v>
      </c>
      <c r="B80" s="462"/>
      <c r="C80" s="526">
        <f>C72-C79</f>
        <v>0</v>
      </c>
      <c r="D80" s="526">
        <f t="shared" ref="D80:AA80" si="3">D72-D79</f>
        <v>0</v>
      </c>
      <c r="E80" s="526">
        <f t="shared" si="3"/>
        <v>0</v>
      </c>
      <c r="F80" s="526">
        <f t="shared" si="3"/>
        <v>0</v>
      </c>
      <c r="G80" s="526">
        <f t="shared" si="3"/>
        <v>0</v>
      </c>
      <c r="H80" s="526">
        <f t="shared" si="3"/>
        <v>0</v>
      </c>
      <c r="I80" s="526">
        <f t="shared" si="3"/>
        <v>0</v>
      </c>
      <c r="J80" s="526">
        <f t="shared" si="3"/>
        <v>0</v>
      </c>
      <c r="K80" s="526">
        <f t="shared" si="3"/>
        <v>0</v>
      </c>
      <c r="L80" s="526">
        <f t="shared" si="3"/>
        <v>0</v>
      </c>
      <c r="M80" s="526">
        <f t="shared" si="3"/>
        <v>0</v>
      </c>
      <c r="N80" s="526">
        <f t="shared" si="3"/>
        <v>0</v>
      </c>
      <c r="O80" s="526">
        <f t="shared" si="3"/>
        <v>0</v>
      </c>
      <c r="P80" s="526">
        <f t="shared" si="3"/>
        <v>0</v>
      </c>
      <c r="Q80" s="526">
        <f t="shared" si="3"/>
        <v>0</v>
      </c>
      <c r="R80" s="526">
        <f t="shared" si="3"/>
        <v>0</v>
      </c>
      <c r="S80" s="526">
        <f t="shared" si="3"/>
        <v>0</v>
      </c>
      <c r="T80" s="526">
        <f t="shared" si="3"/>
        <v>0</v>
      </c>
      <c r="U80" s="526">
        <f t="shared" si="3"/>
        <v>0</v>
      </c>
      <c r="V80" s="526">
        <f t="shared" si="3"/>
        <v>0</v>
      </c>
      <c r="W80" s="526">
        <f t="shared" si="3"/>
        <v>0</v>
      </c>
      <c r="X80" s="526">
        <f t="shared" si="3"/>
        <v>0</v>
      </c>
      <c r="Y80" s="526">
        <f t="shared" si="3"/>
        <v>0</v>
      </c>
      <c r="Z80" s="526">
        <f t="shared" si="3"/>
        <v>0</v>
      </c>
      <c r="AA80" s="526">
        <f t="shared" si="3"/>
        <v>0</v>
      </c>
      <c r="AB80" s="8"/>
    </row>
    <row r="81" spans="1:28" ht="15" x14ac:dyDescent="0.25">
      <c r="A81" s="450" t="s">
        <v>558</v>
      </c>
      <c r="B81" s="450"/>
      <c r="C81" s="482"/>
      <c r="D81" s="482"/>
      <c r="E81" s="482"/>
      <c r="F81" s="482"/>
      <c r="G81" s="482"/>
      <c r="H81" s="482"/>
      <c r="I81" s="482"/>
      <c r="J81" s="482"/>
      <c r="K81" s="482"/>
      <c r="L81" s="482"/>
      <c r="M81" s="482"/>
      <c r="N81" s="482"/>
      <c r="O81" s="482"/>
      <c r="P81" s="482"/>
      <c r="Q81" s="482"/>
      <c r="R81" s="482"/>
      <c r="S81" s="482"/>
      <c r="T81" s="482"/>
      <c r="U81" s="482"/>
      <c r="V81" s="482"/>
      <c r="W81" s="482"/>
      <c r="X81" s="450"/>
      <c r="Y81" s="482"/>
      <c r="Z81" s="482"/>
      <c r="AA81" s="482"/>
      <c r="AB81" s="8"/>
    </row>
    <row r="82" spans="1:28" ht="15" x14ac:dyDescent="0.25">
      <c r="A82" s="451" t="s">
        <v>1520</v>
      </c>
      <c r="B82" s="451"/>
      <c r="C82" s="451"/>
      <c r="D82" s="451"/>
      <c r="E82" s="451"/>
      <c r="F82" s="451"/>
      <c r="G82" s="451"/>
      <c r="H82" s="451"/>
      <c r="I82" s="451"/>
      <c r="J82" s="451"/>
      <c r="K82" s="451"/>
      <c r="L82" s="451"/>
      <c r="M82" s="451"/>
      <c r="N82" s="451"/>
      <c r="O82" s="451"/>
      <c r="P82" s="451"/>
      <c r="Q82" s="451"/>
      <c r="R82" s="451"/>
      <c r="S82" s="451"/>
      <c r="T82" s="451"/>
      <c r="U82" s="451"/>
      <c r="V82" s="451"/>
      <c r="W82" s="451"/>
      <c r="X82" s="451"/>
      <c r="Y82" s="451"/>
      <c r="Z82" s="483"/>
      <c r="AA82" s="451"/>
      <c r="AB82" s="8"/>
    </row>
    <row r="83" spans="1:28" ht="15" hidden="1" customHeight="1" x14ac:dyDescent="0.25"/>
    <row r="84" spans="1:28" ht="15" hidden="1" customHeight="1" x14ac:dyDescent="0.25"/>
    <row r="85" spans="1:28" ht="15" hidden="1" customHeight="1" x14ac:dyDescent="0.25"/>
    <row r="86" spans="1:28" ht="15" hidden="1" customHeight="1" x14ac:dyDescent="0.25"/>
    <row r="87" spans="1:28" ht="0" hidden="1" customHeight="1" x14ac:dyDescent="0.25"/>
    <row r="88" spans="1:28" ht="0" hidden="1" customHeight="1" x14ac:dyDescent="0.25"/>
    <row r="89" spans="1:28" ht="0" hidden="1" customHeight="1" x14ac:dyDescent="0.25"/>
    <row r="90" spans="1:28" ht="0" hidden="1" customHeight="1" x14ac:dyDescent="0.25"/>
    <row r="91" spans="1:28" ht="0" hidden="1" customHeight="1" x14ac:dyDescent="0.25"/>
    <row r="92" spans="1:28" ht="0" hidden="1" customHeight="1" x14ac:dyDescent="0.25"/>
    <row r="93" spans="1:28" ht="0" hidden="1" customHeight="1" x14ac:dyDescent="0.25"/>
    <row r="94" spans="1:28" ht="0" hidden="1" customHeight="1" x14ac:dyDescent="0.25"/>
  </sheetData>
  <sheetProtection password="DDF6" sheet="1" objects="1" scenarios="1"/>
  <mergeCells count="14">
    <mergeCell ref="L8:M8"/>
    <mergeCell ref="Z8:AA8"/>
    <mergeCell ref="B29:B30"/>
    <mergeCell ref="N8:O8"/>
    <mergeCell ref="P8:Q8"/>
    <mergeCell ref="R8:S8"/>
    <mergeCell ref="T8:U8"/>
    <mergeCell ref="V8:W8"/>
    <mergeCell ref="X8:Y8"/>
    <mergeCell ref="C2:J2"/>
    <mergeCell ref="D8:E8"/>
    <mergeCell ref="F8:G8"/>
    <mergeCell ref="H8:I8"/>
    <mergeCell ref="J8:K8"/>
  </mergeCells>
  <hyperlinks>
    <hyperlink ref="B1" location="CLASSROOM" display="Classroom"/>
    <hyperlink ref="C1" location="Teachers__including_Preparation_Time" display="Teachers (including Preparation Time)"/>
    <hyperlink ref="X1" location="Teacher_Assistants" display="Teacher Assistants"/>
    <hyperlink ref="A4" location="Library_and_Guidance" display="Library and Guidance "/>
    <hyperlink ref="B4" location="NON_CLASSROOM" display="NON-CLASSROOM"/>
    <hyperlink ref="C4" location="Coordinators_and_Consultants___Liaison_Teachers" display="Coordinators and Consultants  (Liaison Teachers)"/>
    <hyperlink ref="X4" location="School_Administration" display="School Administration"/>
    <hyperlink ref="AB4" location="Administration_and_Governance" display="Administration and Governance"/>
    <hyperlink ref="A5" location="Pupil_Transportation" display="Pupil Transportation"/>
    <hyperlink ref="B5" location="School_Operations___Maintenance" display="School Operations &amp; Maintenance"/>
    <hyperlink ref="C5" location="Other_Non_Operating" display="Other Non-Operating"/>
    <hyperlink ref="X5" location="TOTAL" display="Total"/>
    <hyperlink ref="Z5" location="see_instructions_for_detail_on_Code_of_Account_references_and_exceptions." display="Note"/>
    <hyperlink ref="Z4" location="Continuing_Education" display="Continuing Education"/>
    <hyperlink ref="Z1" location="Student_Support___Professionals__Paraprofessionals_and_Technicians" display="Student Support - Professionals, Paraprofessionals and Technicians"/>
  </hyperlinks>
  <printOptions horizontalCentered="1"/>
  <pageMargins left="0" right="0" top="0.98425196850393704" bottom="0.98425196850393704" header="0.511811023622047" footer="0.511811023622047"/>
  <pageSetup scale="57"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K47"/>
  <sheetViews>
    <sheetView workbookViewId="0"/>
  </sheetViews>
  <sheetFormatPr defaultRowHeight="12.75" x14ac:dyDescent="0.2"/>
  <cols>
    <col min="1" max="1" width="36.5703125" style="538" customWidth="1"/>
    <col min="2" max="2" width="5.42578125" style="538" customWidth="1"/>
    <col min="3" max="3" width="43.42578125" style="538" customWidth="1"/>
    <col min="4" max="4" width="15" style="538" customWidth="1"/>
    <col min="5" max="5" width="5.42578125" style="538" customWidth="1"/>
    <col min="6" max="6" width="45" style="538" customWidth="1"/>
    <col min="7" max="7" width="15" style="538" customWidth="1"/>
    <col min="8" max="10" width="14" style="538" customWidth="1"/>
    <col min="11" max="16384" width="9.140625" style="538"/>
  </cols>
  <sheetData>
    <row r="1" spans="1:11" x14ac:dyDescent="0.2">
      <c r="A1" s="573" t="s">
        <v>1538</v>
      </c>
      <c r="B1" s="537"/>
      <c r="C1" s="537"/>
      <c r="D1" s="537"/>
      <c r="E1" s="537"/>
      <c r="F1" s="537"/>
      <c r="G1" s="537"/>
      <c r="H1" s="537"/>
      <c r="I1" s="537"/>
      <c r="J1" s="537"/>
      <c r="K1" s="537"/>
    </row>
    <row r="2" spans="1:11" ht="15.75" x14ac:dyDescent="0.25">
      <c r="A2" s="539" t="s">
        <v>408</v>
      </c>
      <c r="B2" s="539"/>
      <c r="C2" s="540"/>
      <c r="D2" s="541"/>
      <c r="E2" s="541"/>
      <c r="F2" s="541"/>
      <c r="G2" s="541"/>
      <c r="H2" s="541"/>
      <c r="I2" s="537"/>
      <c r="J2" s="537"/>
      <c r="K2" s="537"/>
    </row>
    <row r="3" spans="1:11" ht="15.75" x14ac:dyDescent="0.25">
      <c r="A3" s="542"/>
      <c r="B3" s="542"/>
      <c r="C3" s="542"/>
      <c r="D3" s="537"/>
      <c r="E3" s="537"/>
      <c r="F3" s="543"/>
      <c r="G3" s="544" t="s">
        <v>505</v>
      </c>
      <c r="H3" s="545">
        <f>+Cover!I2</f>
        <v>0</v>
      </c>
      <c r="I3" s="546"/>
      <c r="J3" s="547"/>
      <c r="K3" s="537"/>
    </row>
    <row r="4" spans="1:11" ht="15.75" x14ac:dyDescent="0.25">
      <c r="A4" s="542" t="s">
        <v>1490</v>
      </c>
      <c r="B4" s="542"/>
      <c r="C4" s="542"/>
      <c r="D4" s="537"/>
      <c r="E4" s="537"/>
      <c r="F4" s="537"/>
      <c r="G4" s="544" t="s">
        <v>986</v>
      </c>
      <c r="H4" s="548">
        <f>+Cover!I3</f>
        <v>0</v>
      </c>
      <c r="I4" s="544"/>
      <c r="J4" s="544"/>
      <c r="K4" s="537"/>
    </row>
    <row r="5" spans="1:11" ht="15.75" x14ac:dyDescent="0.25">
      <c r="A5" s="544" t="s">
        <v>1470</v>
      </c>
      <c r="B5" s="544"/>
      <c r="C5" s="544"/>
      <c r="D5" s="537"/>
      <c r="E5" s="537"/>
      <c r="F5" s="537"/>
      <c r="G5" s="537"/>
      <c r="H5" s="537"/>
      <c r="I5" s="537"/>
      <c r="J5" s="537"/>
      <c r="K5" s="537"/>
    </row>
    <row r="6" spans="1:11" x14ac:dyDescent="0.2">
      <c r="A6" s="537"/>
      <c r="B6" s="537"/>
      <c r="C6" s="537"/>
      <c r="D6" s="537"/>
      <c r="E6" s="537"/>
      <c r="F6" s="537"/>
      <c r="G6" s="537"/>
      <c r="H6" s="537"/>
      <c r="I6" s="537"/>
      <c r="J6" s="537"/>
      <c r="K6" s="537"/>
    </row>
    <row r="7" spans="1:11" ht="13.5" customHeight="1" x14ac:dyDescent="0.25">
      <c r="A7" s="549" t="s">
        <v>1314</v>
      </c>
      <c r="B7" s="550"/>
      <c r="C7" s="550" t="s">
        <v>1491</v>
      </c>
      <c r="D7" s="550" t="s">
        <v>1444</v>
      </c>
      <c r="E7" s="550"/>
      <c r="F7" s="550" t="s">
        <v>1491</v>
      </c>
      <c r="G7" s="550" t="s">
        <v>1444</v>
      </c>
      <c r="H7" s="550" t="s">
        <v>1492</v>
      </c>
      <c r="I7" s="551" t="s">
        <v>1489</v>
      </c>
      <c r="J7" s="537"/>
      <c r="K7" s="537"/>
    </row>
    <row r="8" spans="1:11" ht="13.5" customHeight="1" x14ac:dyDescent="0.25">
      <c r="A8" s="537"/>
      <c r="B8" s="552">
        <v>1</v>
      </c>
      <c r="C8" s="553"/>
      <c r="D8" s="554"/>
      <c r="E8" s="552">
        <v>7</v>
      </c>
      <c r="F8" s="553"/>
      <c r="G8" s="555"/>
      <c r="H8" s="556"/>
      <c r="I8" s="556"/>
      <c r="J8" s="557"/>
      <c r="K8" s="557"/>
    </row>
    <row r="9" spans="1:11" ht="13.5" customHeight="1" x14ac:dyDescent="0.25">
      <c r="A9" s="537"/>
      <c r="B9" s="552">
        <v>2</v>
      </c>
      <c r="C9" s="553"/>
      <c r="D9" s="555"/>
      <c r="E9" s="552">
        <v>8</v>
      </c>
      <c r="F9" s="553"/>
      <c r="G9" s="555"/>
      <c r="H9" s="556"/>
      <c r="I9" s="556"/>
      <c r="J9" s="557"/>
      <c r="K9" s="557"/>
    </row>
    <row r="10" spans="1:11" ht="13.5" customHeight="1" x14ac:dyDescent="0.25">
      <c r="A10" s="537"/>
      <c r="B10" s="552">
        <v>3</v>
      </c>
      <c r="C10" s="553"/>
      <c r="D10" s="555"/>
      <c r="E10" s="552">
        <v>9</v>
      </c>
      <c r="F10" s="553"/>
      <c r="G10" s="555"/>
      <c r="H10" s="556"/>
      <c r="I10" s="556"/>
      <c r="J10" s="557"/>
      <c r="K10" s="557"/>
    </row>
    <row r="11" spans="1:11" ht="13.5" customHeight="1" x14ac:dyDescent="0.25">
      <c r="A11" s="537"/>
      <c r="B11" s="552">
        <v>4</v>
      </c>
      <c r="C11" s="553"/>
      <c r="D11" s="555"/>
      <c r="E11" s="552">
        <v>10</v>
      </c>
      <c r="F11" s="553"/>
      <c r="G11" s="555"/>
      <c r="H11" s="556"/>
      <c r="I11" s="556"/>
      <c r="J11" s="557"/>
      <c r="K11" s="557"/>
    </row>
    <row r="12" spans="1:11" ht="13.5" customHeight="1" x14ac:dyDescent="0.25">
      <c r="A12" s="537"/>
      <c r="B12" s="552">
        <v>5</v>
      </c>
      <c r="C12" s="553"/>
      <c r="D12" s="555"/>
      <c r="E12" s="552">
        <v>11</v>
      </c>
      <c r="F12" s="553"/>
      <c r="G12" s="555"/>
      <c r="H12" s="556"/>
      <c r="I12" s="556"/>
      <c r="J12" s="557"/>
      <c r="K12" s="557"/>
    </row>
    <row r="13" spans="1:11" ht="13.5" customHeight="1" x14ac:dyDescent="0.25">
      <c r="A13" s="537"/>
      <c r="B13" s="558">
        <v>6</v>
      </c>
      <c r="C13" s="559"/>
      <c r="D13" s="555"/>
      <c r="E13" s="558">
        <v>12</v>
      </c>
      <c r="F13" s="559"/>
      <c r="G13" s="555"/>
      <c r="H13" s="556"/>
      <c r="I13" s="556"/>
      <c r="J13" s="557"/>
      <c r="K13" s="557"/>
    </row>
    <row r="14" spans="1:11" ht="13.5" customHeight="1" x14ac:dyDescent="0.25">
      <c r="A14" s="560"/>
      <c r="B14" s="561"/>
      <c r="C14" s="562"/>
      <c r="D14" s="562"/>
      <c r="E14" s="562"/>
      <c r="F14" s="563" t="s">
        <v>1493</v>
      </c>
      <c r="G14" s="564">
        <f>ROUND(SUM(D8:D13,G8:G13),0)</f>
        <v>0</v>
      </c>
      <c r="H14" s="563">
        <f>ROUND('Sch. 10 Expenses'!F53,0)</f>
        <v>0</v>
      </c>
      <c r="I14" s="563" t="str">
        <f>IF(G14=H14,"","ERROR")</f>
        <v/>
      </c>
      <c r="J14" s="557"/>
      <c r="K14" s="557"/>
    </row>
    <row r="15" spans="1:11" ht="13.5" customHeight="1" x14ac:dyDescent="0.25">
      <c r="A15" s="560"/>
      <c r="B15" s="565"/>
      <c r="C15" s="566"/>
      <c r="D15" s="566"/>
      <c r="E15" s="567"/>
      <c r="F15" s="566"/>
      <c r="G15" s="566"/>
      <c r="H15" s="566"/>
      <c r="I15" s="568"/>
      <c r="J15" s="557"/>
      <c r="K15" s="557"/>
    </row>
    <row r="16" spans="1:11" ht="13.5" customHeight="1" x14ac:dyDescent="0.25">
      <c r="A16" s="549" t="s">
        <v>1494</v>
      </c>
      <c r="B16" s="569"/>
      <c r="C16" s="569" t="s">
        <v>1491</v>
      </c>
      <c r="D16" s="569" t="s">
        <v>1444</v>
      </c>
      <c r="E16" s="569"/>
      <c r="F16" s="569" t="s">
        <v>1491</v>
      </c>
      <c r="G16" s="569" t="s">
        <v>1444</v>
      </c>
      <c r="H16" s="569" t="s">
        <v>1492</v>
      </c>
      <c r="I16" s="570"/>
      <c r="J16" s="557"/>
      <c r="K16" s="557"/>
    </row>
    <row r="17" spans="1:11" ht="13.5" customHeight="1" x14ac:dyDescent="0.25">
      <c r="A17" s="537"/>
      <c r="B17" s="552">
        <v>1</v>
      </c>
      <c r="C17" s="571"/>
      <c r="D17" s="554"/>
      <c r="E17" s="552">
        <v>7</v>
      </c>
      <c r="F17" s="571"/>
      <c r="G17" s="554"/>
      <c r="H17" s="556"/>
      <c r="I17" s="556"/>
      <c r="J17" s="557"/>
      <c r="K17" s="557"/>
    </row>
    <row r="18" spans="1:11" ht="13.5" customHeight="1" x14ac:dyDescent="0.25">
      <c r="A18" s="537"/>
      <c r="B18" s="552">
        <v>2</v>
      </c>
      <c r="C18" s="553"/>
      <c r="D18" s="554"/>
      <c r="E18" s="552">
        <v>8</v>
      </c>
      <c r="F18" s="553"/>
      <c r="G18" s="555"/>
      <c r="H18" s="556"/>
      <c r="I18" s="556"/>
      <c r="J18" s="557"/>
      <c r="K18" s="557"/>
    </row>
    <row r="19" spans="1:11" ht="13.5" customHeight="1" x14ac:dyDescent="0.25">
      <c r="A19" s="537"/>
      <c r="B19" s="552">
        <v>3</v>
      </c>
      <c r="C19" s="553"/>
      <c r="D19" s="554"/>
      <c r="E19" s="552">
        <v>9</v>
      </c>
      <c r="F19" s="553"/>
      <c r="G19" s="555"/>
      <c r="H19" s="556"/>
      <c r="I19" s="556"/>
      <c r="J19" s="557"/>
      <c r="K19" s="557"/>
    </row>
    <row r="20" spans="1:11" ht="13.5" customHeight="1" x14ac:dyDescent="0.25">
      <c r="A20" s="537"/>
      <c r="B20" s="552">
        <v>4</v>
      </c>
      <c r="C20" s="553"/>
      <c r="D20" s="554"/>
      <c r="E20" s="552">
        <v>10</v>
      </c>
      <c r="F20" s="553"/>
      <c r="G20" s="555"/>
      <c r="H20" s="556"/>
      <c r="I20" s="556"/>
      <c r="J20" s="557"/>
      <c r="K20" s="557"/>
    </row>
    <row r="21" spans="1:11" ht="13.5" customHeight="1" x14ac:dyDescent="0.25">
      <c r="A21" s="537"/>
      <c r="B21" s="552">
        <v>5</v>
      </c>
      <c r="C21" s="553"/>
      <c r="D21" s="554"/>
      <c r="E21" s="552">
        <v>11</v>
      </c>
      <c r="F21" s="553"/>
      <c r="G21" s="555"/>
      <c r="H21" s="556"/>
      <c r="I21" s="556"/>
      <c r="J21" s="557"/>
      <c r="K21" s="557"/>
    </row>
    <row r="22" spans="1:11" ht="13.5" customHeight="1" x14ac:dyDescent="0.25">
      <c r="A22" s="537"/>
      <c r="B22" s="558">
        <v>6</v>
      </c>
      <c r="C22" s="553"/>
      <c r="D22" s="554"/>
      <c r="E22" s="558">
        <v>12</v>
      </c>
      <c r="F22" s="553"/>
      <c r="G22" s="555"/>
      <c r="H22" s="556"/>
      <c r="I22" s="556"/>
      <c r="J22" s="557"/>
      <c r="K22" s="557"/>
    </row>
    <row r="23" spans="1:11" ht="13.5" customHeight="1" x14ac:dyDescent="0.2">
      <c r="A23" s="537"/>
      <c r="B23" s="561"/>
      <c r="C23" s="562"/>
      <c r="D23" s="562"/>
      <c r="E23" s="562"/>
      <c r="F23" s="551" t="s">
        <v>1493</v>
      </c>
      <c r="G23" s="572">
        <f>ROUND(SUM(D17:D22,G17:G22),0)</f>
        <v>0</v>
      </c>
      <c r="H23" s="563">
        <f>ROUND('Sch. 10 Expenses'!G53,0)</f>
        <v>0</v>
      </c>
      <c r="I23" s="563" t="str">
        <f>IF(G23=H23,"","ERROR")</f>
        <v/>
      </c>
      <c r="J23" s="557"/>
      <c r="K23" s="557"/>
    </row>
    <row r="24" spans="1:11" ht="13.5" customHeight="1" x14ac:dyDescent="0.2">
      <c r="A24" s="537"/>
      <c r="B24" s="565"/>
      <c r="C24" s="566"/>
      <c r="D24" s="566"/>
      <c r="E24" s="567"/>
      <c r="F24" s="566"/>
      <c r="G24" s="566"/>
      <c r="H24" s="566"/>
      <c r="I24" s="568"/>
      <c r="J24" s="557"/>
      <c r="K24" s="557"/>
    </row>
    <row r="25" spans="1:11" ht="13.5" customHeight="1" x14ac:dyDescent="0.25">
      <c r="A25" s="549" t="s">
        <v>102</v>
      </c>
      <c r="B25" s="550"/>
      <c r="C25" s="550" t="s">
        <v>1491</v>
      </c>
      <c r="D25" s="550" t="s">
        <v>1444</v>
      </c>
      <c r="E25" s="550"/>
      <c r="F25" s="550" t="s">
        <v>1491</v>
      </c>
      <c r="G25" s="550" t="s">
        <v>1444</v>
      </c>
      <c r="H25" s="550" t="s">
        <v>1492</v>
      </c>
      <c r="I25" s="551"/>
      <c r="J25" s="557"/>
      <c r="K25" s="557"/>
    </row>
    <row r="26" spans="1:11" ht="13.5" customHeight="1" x14ac:dyDescent="0.25">
      <c r="A26" s="537"/>
      <c r="B26" s="552">
        <v>1</v>
      </c>
      <c r="C26" s="571"/>
      <c r="D26" s="555"/>
      <c r="E26" s="552">
        <v>7</v>
      </c>
      <c r="F26" s="571"/>
      <c r="G26" s="555"/>
      <c r="H26" s="556"/>
      <c r="I26" s="556"/>
      <c r="J26" s="557"/>
      <c r="K26" s="557"/>
    </row>
    <row r="27" spans="1:11" ht="13.5" customHeight="1" x14ac:dyDescent="0.25">
      <c r="A27" s="537"/>
      <c r="B27" s="552">
        <v>2</v>
      </c>
      <c r="C27" s="553"/>
      <c r="D27" s="555"/>
      <c r="E27" s="552">
        <v>8</v>
      </c>
      <c r="F27" s="553"/>
      <c r="G27" s="555"/>
      <c r="H27" s="556"/>
      <c r="I27" s="556"/>
      <c r="J27" s="557"/>
      <c r="K27" s="557"/>
    </row>
    <row r="28" spans="1:11" ht="13.5" customHeight="1" x14ac:dyDescent="0.25">
      <c r="A28" s="537"/>
      <c r="B28" s="552">
        <v>3</v>
      </c>
      <c r="C28" s="553"/>
      <c r="D28" s="555"/>
      <c r="E28" s="552">
        <v>9</v>
      </c>
      <c r="F28" s="553"/>
      <c r="G28" s="555"/>
      <c r="H28" s="556"/>
      <c r="I28" s="556"/>
      <c r="J28" s="557"/>
      <c r="K28" s="557"/>
    </row>
    <row r="29" spans="1:11" ht="13.5" customHeight="1" x14ac:dyDescent="0.25">
      <c r="A29" s="537"/>
      <c r="B29" s="552">
        <v>4</v>
      </c>
      <c r="C29" s="553"/>
      <c r="D29" s="555"/>
      <c r="E29" s="552">
        <v>10</v>
      </c>
      <c r="F29" s="553"/>
      <c r="G29" s="555"/>
      <c r="H29" s="556"/>
      <c r="I29" s="556"/>
      <c r="J29" s="557"/>
      <c r="K29" s="557"/>
    </row>
    <row r="30" spans="1:11" ht="13.5" customHeight="1" x14ac:dyDescent="0.25">
      <c r="A30" s="537"/>
      <c r="B30" s="552">
        <v>5</v>
      </c>
      <c r="C30" s="553"/>
      <c r="D30" s="555"/>
      <c r="E30" s="552">
        <v>11</v>
      </c>
      <c r="F30" s="553"/>
      <c r="G30" s="555"/>
      <c r="H30" s="556"/>
      <c r="I30" s="556"/>
      <c r="J30" s="557"/>
      <c r="K30" s="557"/>
    </row>
    <row r="31" spans="1:11" ht="13.5" customHeight="1" x14ac:dyDescent="0.25">
      <c r="A31" s="537"/>
      <c r="B31" s="558">
        <v>6</v>
      </c>
      <c r="C31" s="553"/>
      <c r="D31" s="555"/>
      <c r="E31" s="558">
        <v>12</v>
      </c>
      <c r="F31" s="553"/>
      <c r="G31" s="555"/>
      <c r="H31" s="556"/>
      <c r="I31" s="556"/>
      <c r="J31" s="557"/>
      <c r="K31" s="557"/>
    </row>
    <row r="32" spans="1:11" ht="13.5" customHeight="1" x14ac:dyDescent="0.25">
      <c r="A32" s="549" t="s">
        <v>1495</v>
      </c>
      <c r="B32" s="561"/>
      <c r="C32" s="562"/>
      <c r="D32" s="562"/>
      <c r="E32" s="562"/>
      <c r="F32" s="551" t="s">
        <v>1493</v>
      </c>
      <c r="G32" s="572">
        <f>ROUND(SUM(D26:D31,G26:G31),0)</f>
        <v>0</v>
      </c>
      <c r="H32" s="551">
        <f>ROUND('Sch. 10 Expenses'!I53,0)</f>
        <v>0</v>
      </c>
      <c r="I32" s="563" t="str">
        <f>IF(G32=H32,"","ERROR")</f>
        <v/>
      </c>
      <c r="J32" s="557"/>
      <c r="K32" s="557"/>
    </row>
    <row r="33" spans="1:11" ht="13.5" customHeight="1" x14ac:dyDescent="0.25">
      <c r="A33" s="549"/>
      <c r="B33" s="565"/>
      <c r="C33" s="566"/>
      <c r="D33" s="566"/>
      <c r="E33" s="567"/>
      <c r="F33" s="566"/>
      <c r="G33" s="566"/>
      <c r="H33" s="566"/>
      <c r="I33" s="568"/>
      <c r="J33" s="557"/>
      <c r="K33" s="557"/>
    </row>
    <row r="34" spans="1:11" ht="13.5" customHeight="1" x14ac:dyDescent="0.25">
      <c r="A34" s="537"/>
      <c r="B34" s="550"/>
      <c r="C34" s="550" t="s">
        <v>1491</v>
      </c>
      <c r="D34" s="550" t="s">
        <v>1444</v>
      </c>
      <c r="E34" s="550"/>
      <c r="F34" s="550" t="s">
        <v>1491</v>
      </c>
      <c r="G34" s="550" t="s">
        <v>1444</v>
      </c>
      <c r="H34" s="550" t="s">
        <v>1492</v>
      </c>
      <c r="I34" s="551"/>
      <c r="J34" s="557"/>
      <c r="K34" s="557"/>
    </row>
    <row r="35" spans="1:11" ht="13.5" customHeight="1" x14ac:dyDescent="0.25">
      <c r="A35" s="537"/>
      <c r="B35" s="552">
        <v>1</v>
      </c>
      <c r="C35" s="571"/>
      <c r="D35" s="555"/>
      <c r="E35" s="552">
        <v>7</v>
      </c>
      <c r="F35" s="571"/>
      <c r="G35" s="555"/>
      <c r="H35" s="556"/>
      <c r="I35" s="556"/>
      <c r="J35" s="557"/>
      <c r="K35" s="557"/>
    </row>
    <row r="36" spans="1:11" ht="13.5" customHeight="1" x14ac:dyDescent="0.25">
      <c r="A36" s="537"/>
      <c r="B36" s="552">
        <v>2</v>
      </c>
      <c r="C36" s="553"/>
      <c r="D36" s="555"/>
      <c r="E36" s="552">
        <v>8</v>
      </c>
      <c r="F36" s="553"/>
      <c r="G36" s="555"/>
      <c r="H36" s="556"/>
      <c r="I36" s="556"/>
      <c r="J36" s="557"/>
      <c r="K36" s="557"/>
    </row>
    <row r="37" spans="1:11" ht="13.5" customHeight="1" x14ac:dyDescent="0.25">
      <c r="A37" s="537"/>
      <c r="B37" s="552">
        <v>3</v>
      </c>
      <c r="C37" s="553"/>
      <c r="D37" s="555"/>
      <c r="E37" s="552">
        <v>9</v>
      </c>
      <c r="F37" s="553"/>
      <c r="G37" s="555"/>
      <c r="H37" s="556"/>
      <c r="I37" s="556"/>
      <c r="J37" s="557"/>
      <c r="K37" s="557"/>
    </row>
    <row r="38" spans="1:11" ht="13.5" customHeight="1" x14ac:dyDescent="0.25">
      <c r="A38" s="537"/>
      <c r="B38" s="552">
        <v>4</v>
      </c>
      <c r="C38" s="553"/>
      <c r="D38" s="555"/>
      <c r="E38" s="552">
        <v>10</v>
      </c>
      <c r="F38" s="553"/>
      <c r="G38" s="555"/>
      <c r="H38" s="556"/>
      <c r="I38" s="556"/>
      <c r="J38" s="557"/>
      <c r="K38" s="557"/>
    </row>
    <row r="39" spans="1:11" ht="13.5" customHeight="1" x14ac:dyDescent="0.25">
      <c r="A39" s="537"/>
      <c r="B39" s="552">
        <v>5</v>
      </c>
      <c r="C39" s="553"/>
      <c r="D39" s="555"/>
      <c r="E39" s="552">
        <v>11</v>
      </c>
      <c r="F39" s="553"/>
      <c r="G39" s="555"/>
      <c r="H39" s="556"/>
      <c r="I39" s="556"/>
      <c r="J39" s="557"/>
      <c r="K39" s="557"/>
    </row>
    <row r="40" spans="1:11" ht="13.5" customHeight="1" x14ac:dyDescent="0.25">
      <c r="A40" s="537"/>
      <c r="B40" s="558">
        <v>6</v>
      </c>
      <c r="C40" s="553"/>
      <c r="D40" s="555"/>
      <c r="E40" s="558">
        <v>12</v>
      </c>
      <c r="F40" s="553"/>
      <c r="G40" s="555"/>
      <c r="H40" s="556"/>
      <c r="I40" s="556"/>
      <c r="J40" s="557"/>
      <c r="K40" s="557"/>
    </row>
    <row r="41" spans="1:11" ht="13.5" customHeight="1" x14ac:dyDescent="0.2">
      <c r="A41" s="537"/>
      <c r="B41" s="565"/>
      <c r="C41" s="566"/>
      <c r="D41" s="566"/>
      <c r="E41" s="567"/>
      <c r="F41" s="551" t="s">
        <v>1493</v>
      </c>
      <c r="G41" s="572">
        <f>ROUND(SUM(D35:D40,G35:G40),0)</f>
        <v>0</v>
      </c>
      <c r="H41" s="551">
        <f>ROUND('Sch. 10 Expenses'!K53,0)</f>
        <v>0</v>
      </c>
      <c r="I41" s="551" t="str">
        <f>IF(G41=H41,"","ERROR")</f>
        <v/>
      </c>
      <c r="J41" s="557"/>
      <c r="K41" s="557"/>
    </row>
    <row r="42" spans="1:11" x14ac:dyDescent="0.2">
      <c r="A42" s="537"/>
      <c r="B42" s="537"/>
      <c r="C42" s="537"/>
      <c r="D42" s="537"/>
      <c r="E42" s="537"/>
      <c r="F42" s="537"/>
      <c r="G42" s="537"/>
      <c r="H42" s="537"/>
      <c r="I42" s="537"/>
      <c r="J42" s="537"/>
      <c r="K42" s="537"/>
    </row>
    <row r="43" spans="1:11" x14ac:dyDescent="0.2">
      <c r="A43" s="537"/>
      <c r="B43" s="537"/>
      <c r="C43" s="537"/>
      <c r="D43" s="537"/>
      <c r="E43" s="537"/>
      <c r="F43" s="537"/>
      <c r="G43" s="537"/>
      <c r="H43" s="537"/>
      <c r="I43" s="537"/>
      <c r="J43" s="537"/>
      <c r="K43" s="537"/>
    </row>
    <row r="44" spans="1:11" x14ac:dyDescent="0.2">
      <c r="A44" s="537" t="s">
        <v>1496</v>
      </c>
      <c r="B44" s="537"/>
      <c r="C44" s="537"/>
      <c r="D44" s="537"/>
      <c r="E44" s="537"/>
      <c r="F44" s="537"/>
      <c r="G44" s="537"/>
      <c r="H44" s="537"/>
      <c r="I44" s="537"/>
      <c r="J44" s="537"/>
      <c r="K44" s="537"/>
    </row>
    <row r="45" spans="1:11" x14ac:dyDescent="0.2">
      <c r="A45" s="537"/>
      <c r="B45" s="537"/>
      <c r="C45" s="537"/>
      <c r="D45" s="537"/>
      <c r="E45" s="537"/>
      <c r="F45" s="537"/>
      <c r="G45" s="537"/>
      <c r="H45" s="537"/>
      <c r="I45" s="537"/>
      <c r="J45" s="537"/>
      <c r="K45" s="537"/>
    </row>
    <row r="46" spans="1:11" x14ac:dyDescent="0.2">
      <c r="A46" s="537"/>
      <c r="B46" s="537"/>
      <c r="C46" s="537"/>
      <c r="D46" s="537"/>
      <c r="E46" s="537"/>
      <c r="F46" s="537"/>
      <c r="G46" s="537"/>
      <c r="H46" s="537"/>
      <c r="I46" s="537"/>
      <c r="J46" s="537"/>
      <c r="K46" s="537"/>
    </row>
    <row r="47" spans="1:11" x14ac:dyDescent="0.2">
      <c r="A47" s="537"/>
      <c r="B47" s="537"/>
      <c r="C47" s="537"/>
      <c r="D47" s="537"/>
      <c r="E47" s="537"/>
      <c r="F47" s="537"/>
      <c r="G47" s="537"/>
      <c r="H47" s="537"/>
      <c r="I47" s="537"/>
      <c r="J47" s="537"/>
      <c r="K47" s="537"/>
    </row>
  </sheetData>
  <sheetProtection password="DDF6" sheet="1" objects="1" scenarios="1"/>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O77"/>
  <sheetViews>
    <sheetView topLeftCell="B1" zoomScale="85" zoomScaleNormal="100" workbookViewId="0">
      <selection activeCell="C1" sqref="C1"/>
    </sheetView>
  </sheetViews>
  <sheetFormatPr defaultColWidth="0" defaultRowHeight="0" customHeight="1" zeroHeight="1" x14ac:dyDescent="0.25"/>
  <cols>
    <col min="1" max="1" width="3.5703125" style="26" hidden="1" customWidth="1"/>
    <col min="2" max="2" width="43.7109375" style="293" customWidth="1"/>
    <col min="3" max="3" width="6.5703125" style="293" customWidth="1"/>
    <col min="4" max="4" width="14.7109375" style="293" customWidth="1"/>
    <col min="5" max="5" width="12.42578125" style="293" customWidth="1"/>
    <col min="6" max="6" width="17.7109375" style="293" customWidth="1"/>
    <col min="7" max="7" width="13.42578125" style="293" customWidth="1"/>
    <col min="8" max="8" width="11.5703125" style="293" customWidth="1"/>
    <col min="9" max="9" width="12.7109375" style="293" customWidth="1"/>
    <col min="10" max="10" width="13.140625" style="293" customWidth="1"/>
    <col min="11" max="12" width="14.5703125" style="293" customWidth="1"/>
    <col min="13" max="13" width="17" style="293" customWidth="1"/>
    <col min="14" max="14" width="18.85546875" style="293" customWidth="1"/>
    <col min="15" max="15" width="2.28515625" style="293" customWidth="1"/>
    <col min="16" max="16384" width="9.140625" style="293" hidden="1"/>
  </cols>
  <sheetData>
    <row r="1" spans="1:15" s="39" customFormat="1" ht="15.75" x14ac:dyDescent="0.25">
      <c r="B1" s="318" t="s">
        <v>408</v>
      </c>
      <c r="C1" s="574" t="s">
        <v>1533</v>
      </c>
      <c r="D1" s="42"/>
      <c r="E1" s="42"/>
      <c r="F1" s="42"/>
    </row>
    <row r="2" spans="1:15" s="39" customFormat="1" ht="16.5" thickBot="1" x14ac:dyDescent="0.3">
      <c r="B2" s="508" t="s">
        <v>1462</v>
      </c>
      <c r="C2" s="506" t="s">
        <v>1258</v>
      </c>
      <c r="D2" s="506" t="s">
        <v>1259</v>
      </c>
      <c r="E2" s="506" t="s">
        <v>1325</v>
      </c>
      <c r="F2" s="506" t="s">
        <v>1453</v>
      </c>
      <c r="G2" s="506" t="s">
        <v>1179</v>
      </c>
      <c r="H2" s="506" t="s">
        <v>1261</v>
      </c>
    </row>
    <row r="3" spans="1:15" s="39" customFormat="1" ht="19.5" thickBot="1" x14ac:dyDescent="0.35">
      <c r="A3" s="43"/>
      <c r="B3" s="372" t="s">
        <v>330</v>
      </c>
      <c r="C3" s="44"/>
      <c r="D3" s="45"/>
      <c r="E3" s="45"/>
      <c r="F3" s="45"/>
      <c r="G3" s="45"/>
      <c r="H3" s="45"/>
      <c r="I3" s="10"/>
      <c r="J3" s="68" t="s">
        <v>505</v>
      </c>
      <c r="K3" s="605">
        <f>+Cover!I2</f>
        <v>0</v>
      </c>
      <c r="L3" s="606"/>
      <c r="M3" s="607"/>
      <c r="N3" s="195"/>
      <c r="O3" s="40"/>
    </row>
    <row r="4" spans="1:15" s="39" customFormat="1" ht="19.5" thickBot="1" x14ac:dyDescent="0.35">
      <c r="A4" s="43"/>
      <c r="B4" s="372" t="s">
        <v>1470</v>
      </c>
      <c r="C4" s="44"/>
      <c r="D4" s="45"/>
      <c r="E4" s="45"/>
      <c r="F4" s="45"/>
      <c r="G4" s="45"/>
      <c r="H4" s="45"/>
      <c r="I4" s="1"/>
      <c r="J4" s="3" t="s">
        <v>1237</v>
      </c>
      <c r="K4" s="63">
        <f>+Cover!I3</f>
        <v>0</v>
      </c>
      <c r="L4" s="5"/>
      <c r="M4" s="5"/>
      <c r="N4" s="53"/>
    </row>
    <row r="5" spans="1:15" s="39" customFormat="1" ht="18.75" x14ac:dyDescent="0.3">
      <c r="A5" s="46"/>
      <c r="B5" s="44"/>
      <c r="C5" s="44"/>
      <c r="D5" s="44"/>
      <c r="E5" s="44"/>
      <c r="F5" s="44"/>
      <c r="G5" s="44"/>
      <c r="H5" s="44"/>
      <c r="I5" s="44"/>
      <c r="J5" s="44"/>
      <c r="K5" s="44"/>
      <c r="L5" s="44"/>
      <c r="M5" s="44"/>
    </row>
    <row r="6" spans="1:15" ht="15.75" x14ac:dyDescent="0.25">
      <c r="A6" s="43"/>
      <c r="B6" s="489" t="s">
        <v>1311</v>
      </c>
      <c r="C6" s="485"/>
      <c r="F6" s="486"/>
      <c r="G6" s="487"/>
      <c r="H6" s="409"/>
    </row>
    <row r="7" spans="1:15" ht="15.75" x14ac:dyDescent="0.25">
      <c r="A7" s="43"/>
      <c r="B7" s="489"/>
      <c r="C7" s="485"/>
      <c r="F7" s="486"/>
      <c r="G7" s="487"/>
      <c r="H7" s="409"/>
    </row>
    <row r="8" spans="1:15" s="402" customFormat="1" ht="63" x14ac:dyDescent="0.25">
      <c r="A8" s="43"/>
      <c r="B8" s="373" t="s">
        <v>100</v>
      </c>
      <c r="C8" s="373"/>
      <c r="D8" s="374" t="s">
        <v>1180</v>
      </c>
      <c r="E8" s="374" t="s">
        <v>1313</v>
      </c>
      <c r="F8" s="374" t="s">
        <v>1314</v>
      </c>
      <c r="G8" s="374" t="s">
        <v>1315</v>
      </c>
      <c r="H8" s="374" t="s">
        <v>101</v>
      </c>
      <c r="I8" s="374" t="s">
        <v>102</v>
      </c>
      <c r="J8" s="374" t="s">
        <v>647</v>
      </c>
      <c r="K8" s="374" t="s">
        <v>1179</v>
      </c>
      <c r="L8" s="374" t="s">
        <v>1236</v>
      </c>
      <c r="M8" s="374" t="s">
        <v>9</v>
      </c>
      <c r="N8" s="374" t="s">
        <v>103</v>
      </c>
      <c r="O8" s="293"/>
    </row>
    <row r="9" spans="1:15" s="402" customFormat="1" ht="15.75" x14ac:dyDescent="0.25">
      <c r="A9" s="39"/>
      <c r="B9" s="376" t="s">
        <v>1407</v>
      </c>
      <c r="C9" s="377"/>
      <c r="D9" s="378" t="s">
        <v>649</v>
      </c>
      <c r="E9" s="378" t="s">
        <v>650</v>
      </c>
      <c r="F9" s="378" t="s">
        <v>651</v>
      </c>
      <c r="G9" s="378" t="s">
        <v>652</v>
      </c>
      <c r="H9" s="378">
        <v>7</v>
      </c>
      <c r="I9" s="378">
        <v>8</v>
      </c>
      <c r="J9" s="378">
        <v>9</v>
      </c>
      <c r="K9" s="378">
        <v>10</v>
      </c>
      <c r="L9" s="378">
        <v>11</v>
      </c>
      <c r="M9" s="378">
        <v>12</v>
      </c>
      <c r="N9" s="378">
        <v>13</v>
      </c>
      <c r="O9" s="293"/>
    </row>
    <row r="10" spans="1:15" ht="15.75" x14ac:dyDescent="0.25">
      <c r="A10" s="39">
        <v>51</v>
      </c>
      <c r="B10" s="379" t="s">
        <v>653</v>
      </c>
      <c r="C10" s="380">
        <v>51</v>
      </c>
      <c r="D10" s="385"/>
      <c r="E10" s="385"/>
      <c r="F10" s="382"/>
      <c r="G10" s="385"/>
      <c r="H10" s="382"/>
      <c r="I10" s="385"/>
      <c r="J10" s="385"/>
      <c r="K10" s="382"/>
      <c r="L10" s="382"/>
      <c r="M10" s="382"/>
      <c r="N10" s="383">
        <f>SUM(D10:M10)</f>
        <v>0</v>
      </c>
    </row>
    <row r="11" spans="1:15" ht="15.75" x14ac:dyDescent="0.25">
      <c r="A11" s="39">
        <v>52</v>
      </c>
      <c r="B11" s="379" t="s">
        <v>474</v>
      </c>
      <c r="C11" s="380">
        <v>52</v>
      </c>
      <c r="D11" s="385"/>
      <c r="E11" s="385"/>
      <c r="F11" s="382"/>
      <c r="G11" s="382"/>
      <c r="H11" s="382"/>
      <c r="I11" s="382"/>
      <c r="J11" s="382"/>
      <c r="K11" s="382"/>
      <c r="L11" s="382"/>
      <c r="M11" s="382"/>
      <c r="N11" s="383">
        <f t="shared" ref="N11:N25" si="0">SUM(D11:M11)</f>
        <v>0</v>
      </c>
    </row>
    <row r="12" spans="1:15" ht="15.75" x14ac:dyDescent="0.25">
      <c r="A12" s="39">
        <v>53</v>
      </c>
      <c r="B12" s="379" t="s">
        <v>482</v>
      </c>
      <c r="C12" s="380">
        <v>53</v>
      </c>
      <c r="D12" s="385"/>
      <c r="E12" s="385"/>
      <c r="F12" s="382"/>
      <c r="G12" s="382"/>
      <c r="H12" s="382"/>
      <c r="I12" s="382"/>
      <c r="J12" s="382"/>
      <c r="K12" s="382"/>
      <c r="L12" s="382"/>
      <c r="M12" s="382"/>
      <c r="N12" s="383">
        <f t="shared" si="0"/>
        <v>0</v>
      </c>
    </row>
    <row r="13" spans="1:15" ht="15.75" x14ac:dyDescent="0.25">
      <c r="A13" s="39">
        <v>55</v>
      </c>
      <c r="B13" s="373" t="s">
        <v>475</v>
      </c>
      <c r="C13" s="384">
        <v>55</v>
      </c>
      <c r="D13" s="382"/>
      <c r="E13" s="382"/>
      <c r="F13" s="382"/>
      <c r="G13" s="385"/>
      <c r="H13" s="385"/>
      <c r="I13" s="385"/>
      <c r="J13" s="385"/>
      <c r="K13" s="385"/>
      <c r="L13" s="382"/>
      <c r="M13" s="382"/>
      <c r="N13" s="383">
        <f t="shared" si="0"/>
        <v>0</v>
      </c>
    </row>
    <row r="14" spans="1:15" ht="15.75" x14ac:dyDescent="0.25">
      <c r="A14" s="39">
        <v>54</v>
      </c>
      <c r="B14" s="379" t="s">
        <v>104</v>
      </c>
      <c r="C14" s="380">
        <v>54</v>
      </c>
      <c r="D14" s="382"/>
      <c r="E14" s="382"/>
      <c r="F14" s="382"/>
      <c r="G14" s="385"/>
      <c r="H14" s="385"/>
      <c r="I14" s="385"/>
      <c r="J14" s="385"/>
      <c r="K14" s="382"/>
      <c r="L14" s="382"/>
      <c r="M14" s="382"/>
      <c r="N14" s="383">
        <f t="shared" si="0"/>
        <v>0</v>
      </c>
    </row>
    <row r="15" spans="1:15" ht="31.5" x14ac:dyDescent="0.25">
      <c r="A15" s="39"/>
      <c r="B15" s="373" t="s">
        <v>1231</v>
      </c>
      <c r="C15" s="384">
        <v>56</v>
      </c>
      <c r="D15" s="385"/>
      <c r="E15" s="385"/>
      <c r="F15" s="382"/>
      <c r="G15" s="385"/>
      <c r="H15" s="385"/>
      <c r="I15" s="385"/>
      <c r="J15" s="385"/>
      <c r="K15" s="385"/>
      <c r="L15" s="382"/>
      <c r="M15" s="382"/>
      <c r="N15" s="383">
        <f t="shared" si="0"/>
        <v>0</v>
      </c>
    </row>
    <row r="16" spans="1:15" ht="15.75" x14ac:dyDescent="0.25">
      <c r="A16" s="39"/>
      <c r="B16" s="379" t="s">
        <v>1232</v>
      </c>
      <c r="C16" s="380">
        <v>57</v>
      </c>
      <c r="D16" s="385"/>
      <c r="E16" s="385"/>
      <c r="F16" s="382"/>
      <c r="G16" s="385"/>
      <c r="H16" s="382"/>
      <c r="I16" s="382"/>
      <c r="J16" s="385"/>
      <c r="K16" s="385"/>
      <c r="L16" s="382"/>
      <c r="M16" s="382"/>
      <c r="N16" s="383">
        <f t="shared" si="0"/>
        <v>0</v>
      </c>
    </row>
    <row r="17" spans="1:15" ht="15.75" x14ac:dyDescent="0.25">
      <c r="A17" s="39"/>
      <c r="B17" s="379" t="s">
        <v>1314</v>
      </c>
      <c r="C17" s="380">
        <v>58</v>
      </c>
      <c r="D17" s="385"/>
      <c r="E17" s="385"/>
      <c r="F17" s="385"/>
      <c r="G17" s="385"/>
      <c r="H17" s="382"/>
      <c r="I17" s="382"/>
      <c r="J17" s="382"/>
      <c r="K17" s="385"/>
      <c r="L17" s="382"/>
      <c r="M17" s="382"/>
      <c r="N17" s="383">
        <f t="shared" si="0"/>
        <v>0</v>
      </c>
    </row>
    <row r="18" spans="1:15" ht="15.75" x14ac:dyDescent="0.25">
      <c r="A18" s="39"/>
      <c r="B18" s="387" t="s">
        <v>399</v>
      </c>
      <c r="C18" s="388">
        <v>67</v>
      </c>
      <c r="D18" s="390"/>
      <c r="E18" s="390"/>
      <c r="F18" s="390"/>
      <c r="G18" s="390"/>
      <c r="H18" s="391"/>
      <c r="I18" s="391"/>
      <c r="J18" s="391"/>
      <c r="K18" s="390"/>
      <c r="L18" s="391"/>
      <c r="M18" s="391"/>
      <c r="N18" s="383">
        <f t="shared" si="0"/>
        <v>0</v>
      </c>
    </row>
    <row r="19" spans="1:15" ht="15.75" x14ac:dyDescent="0.25">
      <c r="A19" s="39"/>
      <c r="B19" s="373" t="s">
        <v>398</v>
      </c>
      <c r="C19" s="384">
        <v>61</v>
      </c>
      <c r="D19" s="385"/>
      <c r="E19" s="385"/>
      <c r="F19" s="385"/>
      <c r="G19" s="385"/>
      <c r="H19" s="382"/>
      <c r="I19" s="382"/>
      <c r="J19" s="382"/>
      <c r="K19" s="385"/>
      <c r="L19" s="382"/>
      <c r="M19" s="382"/>
      <c r="N19" s="383">
        <f t="shared" si="0"/>
        <v>0</v>
      </c>
    </row>
    <row r="20" spans="1:15" ht="15.75" x14ac:dyDescent="0.25">
      <c r="A20" s="39"/>
      <c r="B20" s="373" t="s">
        <v>889</v>
      </c>
      <c r="C20" s="384">
        <v>62</v>
      </c>
      <c r="D20" s="385"/>
      <c r="E20" s="385"/>
      <c r="F20" s="385"/>
      <c r="G20" s="385"/>
      <c r="H20" s="385"/>
      <c r="I20" s="385"/>
      <c r="J20" s="385"/>
      <c r="K20" s="382"/>
      <c r="L20" s="382"/>
      <c r="M20" s="382"/>
      <c r="N20" s="383">
        <f t="shared" si="0"/>
        <v>0</v>
      </c>
    </row>
    <row r="21" spans="1:15" ht="15.75" x14ac:dyDescent="0.25">
      <c r="A21" s="39"/>
      <c r="B21" s="373" t="s">
        <v>476</v>
      </c>
      <c r="C21" s="380">
        <v>59</v>
      </c>
      <c r="D21" s="385"/>
      <c r="E21" s="385"/>
      <c r="F21" s="382"/>
      <c r="G21" s="385"/>
      <c r="H21" s="382"/>
      <c r="I21" s="385"/>
      <c r="J21" s="385"/>
      <c r="K21" s="385"/>
      <c r="L21" s="382"/>
      <c r="M21" s="382"/>
      <c r="N21" s="383">
        <f t="shared" si="0"/>
        <v>0</v>
      </c>
    </row>
    <row r="22" spans="1:15" ht="15.75" x14ac:dyDescent="0.25">
      <c r="A22" s="39"/>
      <c r="B22" s="373" t="s">
        <v>1270</v>
      </c>
      <c r="C22" s="380">
        <v>63</v>
      </c>
      <c r="D22" s="385"/>
      <c r="E22" s="385"/>
      <c r="F22" s="382"/>
      <c r="G22" s="385"/>
      <c r="H22" s="382"/>
      <c r="I22" s="385"/>
      <c r="J22" s="385"/>
      <c r="K22" s="385"/>
      <c r="L22" s="382"/>
      <c r="M22" s="382"/>
      <c r="N22" s="383">
        <f>SUM(D22:M22)</f>
        <v>0</v>
      </c>
    </row>
    <row r="23" spans="1:15" ht="15.75" x14ac:dyDescent="0.25">
      <c r="A23" s="39"/>
      <c r="B23" s="373" t="s">
        <v>477</v>
      </c>
      <c r="C23" s="384">
        <v>72</v>
      </c>
      <c r="D23" s="385"/>
      <c r="E23" s="385"/>
      <c r="F23" s="385"/>
      <c r="G23" s="385"/>
      <c r="H23" s="382"/>
      <c r="I23" s="385"/>
      <c r="J23" s="385"/>
      <c r="K23" s="385"/>
      <c r="L23" s="382"/>
      <c r="M23" s="382"/>
      <c r="N23" s="383">
        <f t="shared" si="0"/>
        <v>0</v>
      </c>
    </row>
    <row r="24" spans="1:15" ht="15.75" x14ac:dyDescent="0.25">
      <c r="A24" s="39"/>
      <c r="B24" s="393" t="s">
        <v>2</v>
      </c>
      <c r="C24" s="394">
        <v>72.099999999999994</v>
      </c>
      <c r="D24" s="385"/>
      <c r="E24" s="385"/>
      <c r="F24" s="385"/>
      <c r="G24" s="385"/>
      <c r="H24" s="382"/>
      <c r="I24" s="385"/>
      <c r="J24" s="385"/>
      <c r="K24" s="385"/>
      <c r="L24" s="382"/>
      <c r="M24" s="382"/>
      <c r="N24" s="383">
        <f t="shared" si="0"/>
        <v>0</v>
      </c>
    </row>
    <row r="25" spans="1:15" ht="15.75" x14ac:dyDescent="0.25">
      <c r="A25" s="39"/>
      <c r="B25" s="395" t="s">
        <v>7</v>
      </c>
      <c r="C25" s="394"/>
      <c r="D25" s="383">
        <f>SUM(D10:D24)</f>
        <v>0</v>
      </c>
      <c r="E25" s="383">
        <f t="shared" ref="E25:M25" si="1">SUM(E10:E24)</f>
        <v>0</v>
      </c>
      <c r="F25" s="383">
        <f t="shared" si="1"/>
        <v>0</v>
      </c>
      <c r="G25" s="383">
        <f t="shared" si="1"/>
        <v>0</v>
      </c>
      <c r="H25" s="383">
        <f t="shared" si="1"/>
        <v>0</v>
      </c>
      <c r="I25" s="383">
        <f t="shared" si="1"/>
        <v>0</v>
      </c>
      <c r="J25" s="383">
        <f t="shared" si="1"/>
        <v>0</v>
      </c>
      <c r="K25" s="383">
        <f t="shared" si="1"/>
        <v>0</v>
      </c>
      <c r="L25" s="383">
        <f t="shared" si="1"/>
        <v>0</v>
      </c>
      <c r="M25" s="383">
        <f t="shared" si="1"/>
        <v>0</v>
      </c>
      <c r="N25" s="383">
        <f t="shared" si="0"/>
        <v>0</v>
      </c>
      <c r="O25" s="488"/>
    </row>
    <row r="26" spans="1:15" ht="15.75" x14ac:dyDescent="0.25">
      <c r="A26" s="39">
        <v>64</v>
      </c>
      <c r="B26" s="396" t="s">
        <v>401</v>
      </c>
      <c r="C26" s="397"/>
      <c r="D26" s="398"/>
      <c r="E26" s="398"/>
      <c r="F26" s="398"/>
      <c r="G26" s="398"/>
      <c r="H26" s="398"/>
      <c r="I26" s="398"/>
      <c r="J26" s="398"/>
      <c r="K26" s="398"/>
      <c r="L26" s="398"/>
      <c r="M26" s="398"/>
      <c r="N26" s="399" t="s">
        <v>406</v>
      </c>
    </row>
    <row r="27" spans="1:15" ht="15.75" x14ac:dyDescent="0.25">
      <c r="A27" s="39">
        <v>65</v>
      </c>
      <c r="B27" s="379" t="s">
        <v>402</v>
      </c>
      <c r="C27" s="380">
        <v>64</v>
      </c>
      <c r="D27" s="385"/>
      <c r="E27" s="385"/>
      <c r="F27" s="385"/>
      <c r="G27" s="385"/>
      <c r="H27" s="382"/>
      <c r="I27" s="382"/>
      <c r="J27" s="382"/>
      <c r="K27" s="385"/>
      <c r="L27" s="382"/>
      <c r="M27" s="382"/>
      <c r="N27" s="383">
        <f t="shared" ref="N27:N32" si="2">SUM(D27:M27)</f>
        <v>0</v>
      </c>
    </row>
    <row r="28" spans="1:15" ht="15.75" x14ac:dyDescent="0.25">
      <c r="A28" s="39"/>
      <c r="B28" s="373" t="s">
        <v>478</v>
      </c>
      <c r="C28" s="380">
        <v>65</v>
      </c>
      <c r="D28" s="385"/>
      <c r="E28" s="385"/>
      <c r="F28" s="385"/>
      <c r="G28" s="385"/>
      <c r="H28" s="382"/>
      <c r="I28" s="382"/>
      <c r="J28" s="385"/>
      <c r="K28" s="385"/>
      <c r="L28" s="382"/>
      <c r="M28" s="382"/>
      <c r="N28" s="383">
        <f t="shared" si="2"/>
        <v>0</v>
      </c>
    </row>
    <row r="29" spans="1:15" ht="15.75" x14ac:dyDescent="0.25">
      <c r="A29" s="39"/>
      <c r="B29" s="373" t="s">
        <v>890</v>
      </c>
      <c r="C29" s="384">
        <v>66</v>
      </c>
      <c r="D29" s="385"/>
      <c r="E29" s="385"/>
      <c r="F29" s="385"/>
      <c r="G29" s="385"/>
      <c r="H29" s="385"/>
      <c r="I29" s="385"/>
      <c r="J29" s="385"/>
      <c r="K29" s="385"/>
      <c r="L29" s="382"/>
      <c r="M29" s="382"/>
      <c r="N29" s="383">
        <f t="shared" si="2"/>
        <v>0</v>
      </c>
    </row>
    <row r="30" spans="1:15" ht="15.75" x14ac:dyDescent="0.25">
      <c r="A30" s="39"/>
      <c r="B30" s="393" t="s">
        <v>477</v>
      </c>
      <c r="C30" s="394">
        <v>73</v>
      </c>
      <c r="D30" s="385"/>
      <c r="E30" s="385"/>
      <c r="F30" s="385"/>
      <c r="G30" s="385"/>
      <c r="H30" s="385"/>
      <c r="I30" s="385"/>
      <c r="J30" s="385"/>
      <c r="K30" s="385"/>
      <c r="L30" s="385"/>
      <c r="M30" s="385"/>
      <c r="N30" s="383">
        <f t="shared" si="2"/>
        <v>0</v>
      </c>
    </row>
    <row r="31" spans="1:15" ht="15.75" x14ac:dyDescent="0.25">
      <c r="A31" s="39"/>
      <c r="B31" s="393" t="s">
        <v>2</v>
      </c>
      <c r="C31" s="394">
        <v>73.099999999999994</v>
      </c>
      <c r="D31" s="385"/>
      <c r="E31" s="385"/>
      <c r="F31" s="385"/>
      <c r="G31" s="385"/>
      <c r="H31" s="385"/>
      <c r="I31" s="385"/>
      <c r="J31" s="385"/>
      <c r="K31" s="385"/>
      <c r="L31" s="385"/>
      <c r="M31" s="385"/>
      <c r="N31" s="383">
        <f t="shared" si="2"/>
        <v>0</v>
      </c>
      <c r="O31" s="488"/>
    </row>
    <row r="32" spans="1:15" ht="15.75" x14ac:dyDescent="0.25">
      <c r="A32" s="39">
        <v>68</v>
      </c>
      <c r="B32" s="395" t="s">
        <v>6</v>
      </c>
      <c r="C32" s="394"/>
      <c r="D32" s="383">
        <f>SUM(D27:D31)</f>
        <v>0</v>
      </c>
      <c r="E32" s="383">
        <f t="shared" ref="E32:M32" si="3">SUM(E27:E31)</f>
        <v>0</v>
      </c>
      <c r="F32" s="383">
        <f t="shared" si="3"/>
        <v>0</v>
      </c>
      <c r="G32" s="383">
        <f t="shared" si="3"/>
        <v>0</v>
      </c>
      <c r="H32" s="383">
        <f t="shared" si="3"/>
        <v>0</v>
      </c>
      <c r="I32" s="383">
        <f t="shared" si="3"/>
        <v>0</v>
      </c>
      <c r="J32" s="383">
        <f t="shared" si="3"/>
        <v>0</v>
      </c>
      <c r="K32" s="383">
        <f t="shared" si="3"/>
        <v>0</v>
      </c>
      <c r="L32" s="383">
        <f t="shared" si="3"/>
        <v>0</v>
      </c>
      <c r="M32" s="383">
        <f t="shared" si="3"/>
        <v>0</v>
      </c>
      <c r="N32" s="383">
        <f t="shared" si="2"/>
        <v>0</v>
      </c>
    </row>
    <row r="33" spans="1:14" ht="15.75" x14ac:dyDescent="0.25">
      <c r="A33" s="39"/>
      <c r="B33" s="396" t="s">
        <v>403</v>
      </c>
      <c r="C33" s="397"/>
      <c r="D33" s="398"/>
      <c r="E33" s="398"/>
      <c r="F33" s="398"/>
      <c r="G33" s="398"/>
      <c r="H33" s="398"/>
      <c r="I33" s="398"/>
      <c r="J33" s="398"/>
      <c r="K33" s="398"/>
      <c r="L33" s="398"/>
      <c r="M33" s="398"/>
      <c r="N33" s="399"/>
    </row>
    <row r="34" spans="1:14" ht="15.75" x14ac:dyDescent="0.25">
      <c r="A34" s="39"/>
      <c r="B34" s="373" t="s">
        <v>479</v>
      </c>
      <c r="C34" s="384">
        <v>68</v>
      </c>
      <c r="D34" s="385"/>
      <c r="E34" s="385"/>
      <c r="F34" s="385"/>
      <c r="G34" s="385"/>
      <c r="H34" s="385"/>
      <c r="I34" s="385"/>
      <c r="J34" s="385"/>
      <c r="K34" s="385"/>
      <c r="L34" s="382"/>
      <c r="M34" s="382"/>
      <c r="N34" s="383">
        <f>SUM(D34:M34)</f>
        <v>0</v>
      </c>
    </row>
    <row r="35" spans="1:14" ht="15.75" x14ac:dyDescent="0.25">
      <c r="A35" s="39"/>
      <c r="B35" s="373" t="s">
        <v>404</v>
      </c>
      <c r="C35" s="384">
        <v>69</v>
      </c>
      <c r="D35" s="385"/>
      <c r="E35" s="385"/>
      <c r="F35" s="385"/>
      <c r="G35" s="385"/>
      <c r="H35" s="382"/>
      <c r="I35" s="385"/>
      <c r="J35" s="385"/>
      <c r="K35" s="385"/>
      <c r="L35" s="382"/>
      <c r="M35" s="382"/>
      <c r="N35" s="383">
        <f>SUM(D35:M35)</f>
        <v>0</v>
      </c>
    </row>
    <row r="36" spans="1:14" ht="15.75" x14ac:dyDescent="0.25">
      <c r="A36" s="39"/>
      <c r="B36" s="393" t="s">
        <v>477</v>
      </c>
      <c r="C36" s="394">
        <v>74</v>
      </c>
      <c r="D36" s="385"/>
      <c r="E36" s="385"/>
      <c r="F36" s="385"/>
      <c r="G36" s="385"/>
      <c r="H36" s="385"/>
      <c r="I36" s="385"/>
      <c r="J36" s="385"/>
      <c r="K36" s="385"/>
      <c r="L36" s="385"/>
      <c r="M36" s="385"/>
      <c r="N36" s="383">
        <f>SUM(D36:M36)</f>
        <v>0</v>
      </c>
    </row>
    <row r="37" spans="1:14" ht="15.75" x14ac:dyDescent="0.25">
      <c r="A37" s="39"/>
      <c r="B37" s="393" t="s">
        <v>2</v>
      </c>
      <c r="C37" s="394">
        <v>74.099999999999994</v>
      </c>
      <c r="D37" s="385"/>
      <c r="E37" s="385"/>
      <c r="F37" s="385"/>
      <c r="G37" s="385"/>
      <c r="H37" s="385"/>
      <c r="I37" s="385"/>
      <c r="J37" s="385"/>
      <c r="K37" s="385"/>
      <c r="L37" s="385"/>
      <c r="M37" s="385"/>
      <c r="N37" s="383">
        <f>SUM(D37:M37)</f>
        <v>0</v>
      </c>
    </row>
    <row r="38" spans="1:14" ht="15.75" x14ac:dyDescent="0.25">
      <c r="A38" s="39"/>
      <c r="B38" s="395" t="s">
        <v>5</v>
      </c>
      <c r="C38" s="394"/>
      <c r="D38" s="383">
        <f>SUM(D34:D37)</f>
        <v>0</v>
      </c>
      <c r="E38" s="383">
        <f t="shared" ref="E38:M38" si="4">SUM(E34:E37)</f>
        <v>0</v>
      </c>
      <c r="F38" s="383">
        <f t="shared" si="4"/>
        <v>0</v>
      </c>
      <c r="G38" s="383">
        <f t="shared" si="4"/>
        <v>0</v>
      </c>
      <c r="H38" s="383">
        <f t="shared" si="4"/>
        <v>0</v>
      </c>
      <c r="I38" s="383">
        <f t="shared" si="4"/>
        <v>0</v>
      </c>
      <c r="J38" s="383">
        <f t="shared" si="4"/>
        <v>0</v>
      </c>
      <c r="K38" s="383">
        <f t="shared" si="4"/>
        <v>0</v>
      </c>
      <c r="L38" s="383">
        <f t="shared" si="4"/>
        <v>0</v>
      </c>
      <c r="M38" s="383">
        <f t="shared" si="4"/>
        <v>0</v>
      </c>
      <c r="N38" s="383">
        <f>SUM(D38:M38)</f>
        <v>0</v>
      </c>
    </row>
    <row r="39" spans="1:14" ht="15.75" x14ac:dyDescent="0.25">
      <c r="A39" s="39"/>
      <c r="B39" s="396" t="s">
        <v>1266</v>
      </c>
      <c r="C39" s="397"/>
      <c r="D39" s="398"/>
      <c r="E39" s="398"/>
      <c r="F39" s="398"/>
      <c r="G39" s="398"/>
      <c r="H39" s="398"/>
      <c r="I39" s="398"/>
      <c r="J39" s="398"/>
      <c r="K39" s="398"/>
      <c r="L39" s="398"/>
      <c r="M39" s="398"/>
      <c r="N39" s="399"/>
    </row>
    <row r="40" spans="1:14" ht="15.75" x14ac:dyDescent="0.25">
      <c r="A40" s="39"/>
      <c r="B40" s="373" t="s">
        <v>1267</v>
      </c>
      <c r="C40" s="384">
        <v>70</v>
      </c>
      <c r="D40" s="385"/>
      <c r="E40" s="385"/>
      <c r="F40" s="385"/>
      <c r="G40" s="385"/>
      <c r="H40" s="385"/>
      <c r="I40" s="385"/>
      <c r="J40" s="385"/>
      <c r="K40" s="385"/>
      <c r="L40" s="382"/>
      <c r="M40" s="382"/>
      <c r="N40" s="383">
        <f t="shared" ref="N40:N45" si="5">SUM(D40:M40)</f>
        <v>0</v>
      </c>
    </row>
    <row r="41" spans="1:14" ht="15.75" x14ac:dyDescent="0.25">
      <c r="A41" s="39"/>
      <c r="B41" s="379" t="s">
        <v>1268</v>
      </c>
      <c r="C41" s="380">
        <v>71</v>
      </c>
      <c r="D41" s="382"/>
      <c r="E41" s="382"/>
      <c r="F41" s="382"/>
      <c r="G41" s="382"/>
      <c r="H41" s="385"/>
      <c r="I41" s="382"/>
      <c r="J41" s="385"/>
      <c r="K41" s="385"/>
      <c r="L41" s="382"/>
      <c r="M41" s="382"/>
      <c r="N41" s="383">
        <f t="shared" si="5"/>
        <v>0</v>
      </c>
    </row>
    <row r="42" spans="1:14" ht="15.75" x14ac:dyDescent="0.25">
      <c r="A42" s="39"/>
      <c r="B42" s="379" t="s">
        <v>3</v>
      </c>
      <c r="C42" s="380">
        <v>77</v>
      </c>
      <c r="D42" s="382"/>
      <c r="E42" s="382"/>
      <c r="F42" s="382"/>
      <c r="G42" s="382"/>
      <c r="H42" s="385"/>
      <c r="I42" s="382"/>
      <c r="J42" s="385"/>
      <c r="K42" s="385"/>
      <c r="L42" s="382"/>
      <c r="M42" s="382"/>
      <c r="N42" s="383">
        <f t="shared" si="5"/>
        <v>0</v>
      </c>
    </row>
    <row r="43" spans="1:14" ht="15.75" x14ac:dyDescent="0.25">
      <c r="A43" s="39"/>
      <c r="B43" s="379" t="s">
        <v>4</v>
      </c>
      <c r="C43" s="380">
        <v>75</v>
      </c>
      <c r="D43" s="382"/>
      <c r="E43" s="382"/>
      <c r="F43" s="382"/>
      <c r="G43" s="382"/>
      <c r="H43" s="385"/>
      <c r="I43" s="385"/>
      <c r="J43" s="385"/>
      <c r="K43" s="385"/>
      <c r="L43" s="382"/>
      <c r="M43" s="382"/>
      <c r="N43" s="383">
        <f t="shared" si="5"/>
        <v>0</v>
      </c>
    </row>
    <row r="44" spans="1:14" ht="15.75" x14ac:dyDescent="0.25">
      <c r="A44" s="39"/>
      <c r="B44" s="393" t="s">
        <v>2</v>
      </c>
      <c r="C44" s="394">
        <v>75.099999999999994</v>
      </c>
      <c r="D44" s="382"/>
      <c r="E44" s="382"/>
      <c r="F44" s="382"/>
      <c r="G44" s="382"/>
      <c r="H44" s="385"/>
      <c r="I44" s="385"/>
      <c r="J44" s="385"/>
      <c r="K44" s="385"/>
      <c r="L44" s="382"/>
      <c r="M44" s="382"/>
      <c r="N44" s="383">
        <f t="shared" si="5"/>
        <v>0</v>
      </c>
    </row>
    <row r="45" spans="1:14" ht="15.75" x14ac:dyDescent="0.25">
      <c r="A45" s="39"/>
      <c r="B45" s="376" t="s">
        <v>8</v>
      </c>
      <c r="C45" s="380"/>
      <c r="D45" s="400">
        <f>SUM(D40:D44)</f>
        <v>0</v>
      </c>
      <c r="E45" s="400">
        <f t="shared" ref="E45:M45" si="6">SUM(E40:E44)</f>
        <v>0</v>
      </c>
      <c r="F45" s="400">
        <f t="shared" si="6"/>
        <v>0</v>
      </c>
      <c r="G45" s="400">
        <f t="shared" si="6"/>
        <v>0</v>
      </c>
      <c r="H45" s="400">
        <f t="shared" si="6"/>
        <v>0</v>
      </c>
      <c r="I45" s="400">
        <f t="shared" si="6"/>
        <v>0</v>
      </c>
      <c r="J45" s="400">
        <f t="shared" si="6"/>
        <v>0</v>
      </c>
      <c r="K45" s="400">
        <f t="shared" si="6"/>
        <v>0</v>
      </c>
      <c r="L45" s="400">
        <f t="shared" si="6"/>
        <v>0</v>
      </c>
      <c r="M45" s="400">
        <f t="shared" si="6"/>
        <v>0</v>
      </c>
      <c r="N45" s="383">
        <f t="shared" si="5"/>
        <v>0</v>
      </c>
    </row>
    <row r="46" spans="1:14" ht="15.75" x14ac:dyDescent="0.25">
      <c r="A46" s="39">
        <v>69</v>
      </c>
      <c r="B46" s="396" t="s">
        <v>1269</v>
      </c>
      <c r="C46" s="397"/>
      <c r="D46" s="398"/>
      <c r="E46" s="398"/>
      <c r="F46" s="398"/>
      <c r="G46" s="398"/>
      <c r="H46" s="398"/>
      <c r="I46" s="398"/>
      <c r="J46" s="398"/>
      <c r="K46" s="398"/>
      <c r="L46" s="398"/>
      <c r="M46" s="398"/>
      <c r="N46" s="399"/>
    </row>
    <row r="47" spans="1:14" ht="15.75" x14ac:dyDescent="0.25">
      <c r="A47" s="50"/>
      <c r="B47" s="379" t="s">
        <v>411</v>
      </c>
      <c r="C47" s="380">
        <v>79</v>
      </c>
      <c r="D47" s="385"/>
      <c r="E47" s="385"/>
      <c r="F47" s="385"/>
      <c r="G47" s="385"/>
      <c r="H47" s="382"/>
      <c r="I47" s="382"/>
      <c r="J47" s="382"/>
      <c r="K47" s="385"/>
      <c r="L47" s="382"/>
      <c r="M47" s="382"/>
      <c r="N47" s="383">
        <f t="shared" ref="N47:N52" si="7">SUM(D47:M47)</f>
        <v>0</v>
      </c>
    </row>
    <row r="48" spans="1:14" ht="15.75" x14ac:dyDescent="0.25">
      <c r="A48" s="39"/>
      <c r="B48" s="379" t="s">
        <v>480</v>
      </c>
      <c r="C48" s="380">
        <v>78</v>
      </c>
      <c r="D48" s="385"/>
      <c r="E48" s="385"/>
      <c r="F48" s="385"/>
      <c r="G48" s="385"/>
      <c r="H48" s="382"/>
      <c r="I48" s="382"/>
      <c r="J48" s="382"/>
      <c r="K48" s="385"/>
      <c r="L48" s="382"/>
      <c r="M48" s="382"/>
      <c r="N48" s="383">
        <f t="shared" si="7"/>
        <v>0</v>
      </c>
    </row>
    <row r="49" spans="2:15" ht="15.75" x14ac:dyDescent="0.25">
      <c r="B49" s="379" t="s">
        <v>4</v>
      </c>
      <c r="C49" s="380">
        <v>76</v>
      </c>
      <c r="D49" s="385"/>
      <c r="E49" s="385"/>
      <c r="F49" s="385"/>
      <c r="G49" s="385"/>
      <c r="H49" s="382"/>
      <c r="I49" s="382"/>
      <c r="J49" s="382"/>
      <c r="K49" s="385"/>
      <c r="L49" s="382"/>
      <c r="M49" s="382"/>
      <c r="N49" s="383">
        <f t="shared" si="7"/>
        <v>0</v>
      </c>
      <c r="O49" s="222"/>
    </row>
    <row r="50" spans="2:15" ht="15.75" x14ac:dyDescent="0.25">
      <c r="B50" s="393" t="s">
        <v>2</v>
      </c>
      <c r="C50" s="380">
        <v>76.099999999999994</v>
      </c>
      <c r="D50" s="385"/>
      <c r="E50" s="385"/>
      <c r="F50" s="385"/>
      <c r="G50" s="385"/>
      <c r="H50" s="382"/>
      <c r="I50" s="382"/>
      <c r="J50" s="382"/>
      <c r="K50" s="385"/>
      <c r="L50" s="382"/>
      <c r="M50" s="382"/>
      <c r="N50" s="383">
        <f t="shared" si="7"/>
        <v>0</v>
      </c>
    </row>
    <row r="51" spans="2:15" ht="15.75" x14ac:dyDescent="0.25">
      <c r="B51" s="379" t="s">
        <v>481</v>
      </c>
      <c r="C51" s="380">
        <v>80</v>
      </c>
      <c r="D51" s="385"/>
      <c r="E51" s="385"/>
      <c r="F51" s="385"/>
      <c r="G51" s="385"/>
      <c r="H51" s="382"/>
      <c r="I51" s="382"/>
      <c r="J51" s="382"/>
      <c r="K51" s="385"/>
      <c r="L51" s="382"/>
      <c r="M51" s="382"/>
      <c r="N51" s="383">
        <f t="shared" si="7"/>
        <v>0</v>
      </c>
    </row>
    <row r="52" spans="2:15" ht="15.75" x14ac:dyDescent="0.25">
      <c r="B52" s="376" t="s">
        <v>108</v>
      </c>
      <c r="C52" s="380"/>
      <c r="D52" s="383">
        <f>SUM(D47:D51)</f>
        <v>0</v>
      </c>
      <c r="E52" s="383">
        <f t="shared" ref="E52:M52" si="8">SUM(E47:E51)</f>
        <v>0</v>
      </c>
      <c r="F52" s="383">
        <f t="shared" si="8"/>
        <v>0</v>
      </c>
      <c r="G52" s="383">
        <f t="shared" si="8"/>
        <v>0</v>
      </c>
      <c r="H52" s="383">
        <f t="shared" si="8"/>
        <v>0</v>
      </c>
      <c r="I52" s="383">
        <f t="shared" si="8"/>
        <v>0</v>
      </c>
      <c r="J52" s="383">
        <f t="shared" si="8"/>
        <v>0</v>
      </c>
      <c r="K52" s="383">
        <f t="shared" si="8"/>
        <v>0</v>
      </c>
      <c r="L52" s="383">
        <f t="shared" si="8"/>
        <v>0</v>
      </c>
      <c r="M52" s="383">
        <f t="shared" si="8"/>
        <v>0</v>
      </c>
      <c r="N52" s="383">
        <f t="shared" si="7"/>
        <v>0</v>
      </c>
    </row>
    <row r="53" spans="2:15" ht="15.75" x14ac:dyDescent="0.25">
      <c r="B53" s="376" t="s">
        <v>107</v>
      </c>
      <c r="C53" s="380">
        <v>90</v>
      </c>
      <c r="D53" s="401">
        <f t="shared" ref="D53:M53" si="9">D25+D32+D38+D45+D52</f>
        <v>0</v>
      </c>
      <c r="E53" s="401">
        <f t="shared" si="9"/>
        <v>0</v>
      </c>
      <c r="F53" s="401">
        <f t="shared" si="9"/>
        <v>0</v>
      </c>
      <c r="G53" s="401">
        <f t="shared" si="9"/>
        <v>0</v>
      </c>
      <c r="H53" s="401">
        <f t="shared" si="9"/>
        <v>0</v>
      </c>
      <c r="I53" s="401">
        <f t="shared" si="9"/>
        <v>0</v>
      </c>
      <c r="J53" s="401">
        <f t="shared" si="9"/>
        <v>0</v>
      </c>
      <c r="K53" s="401">
        <f t="shared" si="9"/>
        <v>0</v>
      </c>
      <c r="L53" s="401">
        <f t="shared" si="9"/>
        <v>0</v>
      </c>
      <c r="M53" s="401">
        <f t="shared" si="9"/>
        <v>0</v>
      </c>
      <c r="N53" s="383">
        <f>SUM(D53:M53)</f>
        <v>0</v>
      </c>
    </row>
    <row r="54" spans="2:15" ht="15.75" customHeight="1" x14ac:dyDescent="0.25"/>
    <row r="55" spans="2:15" ht="15.75" customHeight="1" x14ac:dyDescent="0.25"/>
    <row r="56" spans="2:15" ht="0.75" customHeight="1" x14ac:dyDescent="0.25"/>
    <row r="57" spans="2:15" ht="15.75" hidden="1" customHeight="1" x14ac:dyDescent="0.25"/>
    <row r="58" spans="2:15" ht="15.75" hidden="1" customHeight="1" x14ac:dyDescent="0.25"/>
    <row r="59" spans="2:15" ht="15.75" hidden="1" customHeight="1" x14ac:dyDescent="0.25"/>
    <row r="60" spans="2:15" ht="15.75" hidden="1" customHeight="1" x14ac:dyDescent="0.25"/>
    <row r="61" spans="2:15" ht="15.75" hidden="1" customHeight="1" x14ac:dyDescent="0.25"/>
    <row r="62" spans="2:15" ht="15.75" hidden="1" customHeight="1" x14ac:dyDescent="0.25"/>
    <row r="63" spans="2:15" ht="15.75" hidden="1" customHeight="1" x14ac:dyDescent="0.25"/>
    <row r="64" spans="2:15" ht="15.75" hidden="1" customHeight="1" x14ac:dyDescent="0.25"/>
    <row r="65" ht="3.75" hidden="1" customHeight="1" x14ac:dyDescent="0.25"/>
    <row r="66" ht="15.75" hidden="1" customHeight="1" x14ac:dyDescent="0.25"/>
    <row r="67" ht="15.75" hidden="1" customHeight="1" x14ac:dyDescent="0.25"/>
    <row r="68" ht="15.75" hidden="1" customHeight="1" x14ac:dyDescent="0.25"/>
    <row r="69" ht="15.75" hidden="1" customHeight="1" x14ac:dyDescent="0.25"/>
    <row r="70" ht="15.75" hidden="1" customHeight="1" x14ac:dyDescent="0.25"/>
    <row r="71" ht="15.75" hidden="1" customHeight="1" x14ac:dyDescent="0.25"/>
    <row r="72" ht="15.75" hidden="1" customHeight="1" x14ac:dyDescent="0.25"/>
    <row r="73" ht="15.75" hidden="1" customHeight="1" x14ac:dyDescent="0.25"/>
    <row r="74" ht="15.75" hidden="1" customHeight="1" x14ac:dyDescent="0.25"/>
    <row r="75" ht="15.75" hidden="1" customHeight="1" x14ac:dyDescent="0.25"/>
    <row r="76" ht="15.75" hidden="1" customHeight="1" x14ac:dyDescent="0.25"/>
    <row r="77" ht="15.75" hidden="1" customHeight="1" x14ac:dyDescent="0.25"/>
  </sheetData>
  <sheetProtection password="DDF6" sheet="1" objects="1" scenarios="1"/>
  <mergeCells count="1">
    <mergeCell ref="K3:M3"/>
  </mergeCells>
  <phoneticPr fontId="6" type="noConversion"/>
  <hyperlinks>
    <hyperlink ref="C2" location="Instruction3" display="Instruction"/>
    <hyperlink ref="D2" location="Administration3" display="Administration"/>
    <hyperlink ref="E2" location="Transportation3" display="Transportation"/>
    <hyperlink ref="F2" location="PupilAccommodation3" display="Pupil Accommodation"/>
    <hyperlink ref="G2" location="Other3" display="Other"/>
    <hyperlink ref="H2" location="TotalExpenses4" display="Total"/>
  </hyperlinks>
  <printOptions horizontalCentered="1"/>
  <pageMargins left="0" right="0" top="0.98425196850393704" bottom="0.98425196850393704" header="0.511811023622047" footer="0.511811023622047"/>
  <pageSetup scale="49"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Q118"/>
  <sheetViews>
    <sheetView zoomScaleNormal="100" workbookViewId="0">
      <selection activeCell="C1" sqref="C1"/>
    </sheetView>
  </sheetViews>
  <sheetFormatPr defaultColWidth="0" defaultRowHeight="0" customHeight="1" zeroHeight="1" x14ac:dyDescent="0.25"/>
  <cols>
    <col min="1" max="1" width="9.140625" style="197" customWidth="1"/>
    <col min="2" max="2" width="80.7109375" style="197" hidden="1" customWidth="1"/>
    <col min="3" max="3" width="80.7109375" style="197" customWidth="1"/>
    <col min="4" max="4" width="2.85546875" style="197" customWidth="1"/>
    <col min="5" max="5" width="9.140625" style="198" customWidth="1"/>
    <col min="6" max="6" width="3.140625" style="197" customWidth="1"/>
    <col min="7" max="10" width="9.140625" style="22" hidden="1" customWidth="1"/>
    <col min="11" max="13" width="0" style="22" hidden="1" customWidth="1"/>
    <col min="14" max="17" width="9.140625" style="22" hidden="1" customWidth="1"/>
    <col min="18" max="16384" width="0" style="22" hidden="1"/>
  </cols>
  <sheetData>
    <row r="1" spans="1:9" customFormat="1" ht="15" x14ac:dyDescent="0.25">
      <c r="A1" s="501" t="s">
        <v>1441</v>
      </c>
      <c r="B1" s="197"/>
      <c r="C1" s="573" t="s">
        <v>1527</v>
      </c>
      <c r="D1" s="197"/>
      <c r="E1" s="198"/>
      <c r="F1" s="197"/>
    </row>
    <row r="2" spans="1:9" customFormat="1" ht="15.75" x14ac:dyDescent="0.25">
      <c r="A2" s="199"/>
      <c r="B2" s="199" t="s">
        <v>863</v>
      </c>
      <c r="C2" s="214" t="s">
        <v>1468</v>
      </c>
      <c r="D2" s="197"/>
      <c r="E2" s="198"/>
      <c r="F2" s="197"/>
    </row>
    <row r="3" spans="1:9" customFormat="1" ht="15" x14ac:dyDescent="0.25">
      <c r="A3" s="197"/>
      <c r="B3" s="197"/>
      <c r="C3" s="197"/>
      <c r="D3" s="197"/>
      <c r="E3" s="198"/>
      <c r="F3" s="197"/>
    </row>
    <row r="4" spans="1:9" customFormat="1" ht="15" x14ac:dyDescent="0.25">
      <c r="A4" s="197"/>
      <c r="B4" s="197"/>
      <c r="C4" s="197"/>
      <c r="D4" s="197"/>
      <c r="E4" s="198"/>
      <c r="F4" s="197"/>
    </row>
    <row r="5" spans="1:9" customFormat="1" ht="15" x14ac:dyDescent="0.25">
      <c r="A5" s="197"/>
      <c r="B5" s="200"/>
      <c r="C5" s="200"/>
      <c r="D5" s="197"/>
      <c r="E5" s="198"/>
      <c r="F5" s="197"/>
    </row>
    <row r="6" spans="1:9" customFormat="1" ht="15" x14ac:dyDescent="0.25">
      <c r="A6" s="197"/>
      <c r="B6" s="201" t="s">
        <v>864</v>
      </c>
      <c r="C6" s="201" t="s">
        <v>1469</v>
      </c>
      <c r="D6" s="197"/>
      <c r="E6" s="198"/>
      <c r="F6" s="197"/>
    </row>
    <row r="7" spans="1:9" customFormat="1" ht="15" x14ac:dyDescent="0.25">
      <c r="A7" s="197"/>
      <c r="B7" s="202" t="s">
        <v>865</v>
      </c>
      <c r="C7" s="202" t="s">
        <v>866</v>
      </c>
      <c r="D7" s="197"/>
      <c r="E7" s="198"/>
      <c r="F7" s="197"/>
    </row>
    <row r="8" spans="1:9" customFormat="1" ht="15" x14ac:dyDescent="0.25">
      <c r="A8" s="197"/>
      <c r="B8" s="197"/>
      <c r="C8" s="197"/>
      <c r="D8" s="197"/>
      <c r="E8" s="198"/>
      <c r="F8" s="197"/>
    </row>
    <row r="9" spans="1:9" customFormat="1" ht="15" x14ac:dyDescent="0.25">
      <c r="A9" s="203"/>
      <c r="B9" s="203" t="s">
        <v>867</v>
      </c>
      <c r="C9" s="203" t="s">
        <v>1323</v>
      </c>
      <c r="D9" s="197"/>
      <c r="E9" s="198"/>
      <c r="F9" s="197"/>
    </row>
    <row r="10" spans="1:9" customFormat="1" ht="15" x14ac:dyDescent="0.25">
      <c r="A10" s="198">
        <v>1.1000000000000001</v>
      </c>
      <c r="B10" s="204" t="s">
        <v>1309</v>
      </c>
      <c r="C10" s="497" t="s">
        <v>121</v>
      </c>
      <c r="D10" s="197"/>
      <c r="E10" s="198"/>
      <c r="F10" s="197"/>
      <c r="G10" s="2"/>
      <c r="H10" s="2" t="s">
        <v>1324</v>
      </c>
      <c r="I10" s="2" t="s">
        <v>1324</v>
      </c>
    </row>
    <row r="11" spans="1:9" customFormat="1" ht="15" x14ac:dyDescent="0.25">
      <c r="A11" s="198" t="s">
        <v>122</v>
      </c>
      <c r="B11" s="204" t="s">
        <v>495</v>
      </c>
      <c r="C11" s="497" t="s">
        <v>1402</v>
      </c>
      <c r="D11" s="197"/>
      <c r="E11" s="205"/>
      <c r="F11" s="197"/>
      <c r="G11" s="2" t="s">
        <v>1324</v>
      </c>
      <c r="H11" s="2" t="s">
        <v>1324</v>
      </c>
      <c r="I11" s="2" t="s">
        <v>1324</v>
      </c>
    </row>
    <row r="12" spans="1:9" customFormat="1" ht="15" x14ac:dyDescent="0.25">
      <c r="A12" s="198">
        <v>5</v>
      </c>
      <c r="B12" s="204" t="s">
        <v>871</v>
      </c>
      <c r="C12" s="497" t="s">
        <v>1403</v>
      </c>
      <c r="D12" s="197"/>
      <c r="E12" s="198"/>
      <c r="F12" s="197"/>
      <c r="G12" s="2" t="s">
        <v>1324</v>
      </c>
      <c r="H12" s="2" t="s">
        <v>1324</v>
      </c>
      <c r="I12" s="2" t="s">
        <v>1324</v>
      </c>
    </row>
    <row r="13" spans="1:9" customFormat="1" ht="15" x14ac:dyDescent="0.25">
      <c r="A13" s="198">
        <v>5.0999999999999996</v>
      </c>
      <c r="B13" s="204"/>
      <c r="C13" s="497" t="s">
        <v>1398</v>
      </c>
      <c r="D13" s="197"/>
      <c r="E13" s="198"/>
      <c r="F13" s="197"/>
      <c r="G13" s="2"/>
      <c r="H13" s="2"/>
      <c r="I13" s="2"/>
    </row>
    <row r="14" spans="1:9" customFormat="1" ht="15" x14ac:dyDescent="0.25">
      <c r="A14" s="198">
        <v>9</v>
      </c>
      <c r="B14" s="204"/>
      <c r="C14" s="497" t="s">
        <v>1399</v>
      </c>
      <c r="D14" s="197"/>
      <c r="E14" s="205"/>
      <c r="F14" s="197"/>
      <c r="G14" s="2"/>
      <c r="H14" s="2"/>
      <c r="I14" s="2"/>
    </row>
    <row r="15" spans="1:9" customFormat="1" ht="15" x14ac:dyDescent="0.25">
      <c r="A15" s="198">
        <v>10</v>
      </c>
      <c r="B15" s="204"/>
      <c r="C15" s="497" t="s">
        <v>1400</v>
      </c>
      <c r="D15" s="197"/>
      <c r="E15" s="198"/>
      <c r="F15" s="197"/>
      <c r="G15" s="2"/>
      <c r="H15" s="2"/>
      <c r="I15" s="2"/>
    </row>
    <row r="16" spans="1:9" customFormat="1" ht="15" x14ac:dyDescent="0.25">
      <c r="A16" s="198" t="s">
        <v>496</v>
      </c>
      <c r="B16" s="204"/>
      <c r="C16" s="498" t="s">
        <v>1401</v>
      </c>
      <c r="D16" s="197"/>
      <c r="E16" s="198"/>
      <c r="F16" s="197"/>
      <c r="G16" s="2"/>
      <c r="H16" s="2"/>
      <c r="I16" s="2"/>
    </row>
    <row r="17" spans="1:9" customFormat="1" ht="15" x14ac:dyDescent="0.25">
      <c r="A17" s="206"/>
      <c r="B17" s="204"/>
      <c r="C17" s="207"/>
      <c r="D17" s="197"/>
      <c r="E17" s="198"/>
      <c r="F17" s="197"/>
      <c r="G17" s="2"/>
      <c r="H17" s="2"/>
      <c r="I17" s="2"/>
    </row>
    <row r="18" spans="1:9" customFormat="1" ht="15" x14ac:dyDescent="0.25">
      <c r="A18" s="203"/>
      <c r="B18" s="203" t="s">
        <v>1271</v>
      </c>
      <c r="C18" s="203" t="s">
        <v>1179</v>
      </c>
      <c r="D18" s="197"/>
      <c r="E18" s="198"/>
      <c r="F18" s="197"/>
      <c r="G18" s="2"/>
      <c r="H18" s="2"/>
      <c r="I18" s="2"/>
    </row>
    <row r="19" spans="1:9" customFormat="1" ht="15" x14ac:dyDescent="0.25">
      <c r="A19" s="198"/>
      <c r="B19" s="208" t="s">
        <v>1272</v>
      </c>
      <c r="C19" s="499" t="s">
        <v>886</v>
      </c>
      <c r="D19" s="197"/>
      <c r="E19" s="198"/>
      <c r="F19" s="197"/>
      <c r="G19" s="2" t="s">
        <v>1324</v>
      </c>
      <c r="H19" s="2" t="s">
        <v>1324</v>
      </c>
      <c r="I19" s="2" t="s">
        <v>1324</v>
      </c>
    </row>
    <row r="20" spans="1:9" customFormat="1" ht="15" x14ac:dyDescent="0.25">
      <c r="A20" s="198"/>
      <c r="B20" s="204" t="s">
        <v>1273</v>
      </c>
      <c r="C20" s="497" t="s">
        <v>887</v>
      </c>
      <c r="D20" s="197"/>
      <c r="E20" s="198"/>
      <c r="F20" s="197"/>
      <c r="G20" s="2" t="s">
        <v>1324</v>
      </c>
      <c r="H20" s="2" t="s">
        <v>1324</v>
      </c>
      <c r="I20" s="2" t="s">
        <v>1324</v>
      </c>
    </row>
    <row r="21" spans="1:9" customFormat="1" ht="15" x14ac:dyDescent="0.25">
      <c r="A21" s="198"/>
      <c r="B21" s="204" t="s">
        <v>1274</v>
      </c>
      <c r="C21" s="497" t="s">
        <v>888</v>
      </c>
      <c r="D21" s="197"/>
      <c r="E21" s="209"/>
      <c r="F21" s="197"/>
      <c r="G21" s="2" t="s">
        <v>1324</v>
      </c>
      <c r="H21" s="2" t="s">
        <v>1324</v>
      </c>
      <c r="I21" s="2" t="s">
        <v>1324</v>
      </c>
    </row>
    <row r="22" spans="1:9" customFormat="1" ht="15" x14ac:dyDescent="0.25">
      <c r="A22" s="198"/>
      <c r="B22" s="204"/>
      <c r="C22" s="497" t="s">
        <v>1522</v>
      </c>
      <c r="D22" s="197"/>
      <c r="E22" s="209"/>
      <c r="F22" s="197"/>
      <c r="G22" s="2"/>
      <c r="H22" s="2"/>
      <c r="I22" s="2"/>
    </row>
    <row r="23" spans="1:9" customFormat="1" ht="15" x14ac:dyDescent="0.25">
      <c r="A23" s="198"/>
      <c r="B23" s="204" t="s">
        <v>1275</v>
      </c>
      <c r="C23" s="497" t="s">
        <v>1523</v>
      </c>
      <c r="D23" s="197"/>
      <c r="E23" s="198"/>
      <c r="F23" s="197"/>
      <c r="G23" s="2" t="s">
        <v>1324</v>
      </c>
      <c r="H23" s="2" t="s">
        <v>1324</v>
      </c>
      <c r="I23" s="2" t="s">
        <v>1324</v>
      </c>
    </row>
    <row r="24" spans="1:9" customFormat="1" ht="15" x14ac:dyDescent="0.25">
      <c r="A24" s="535"/>
      <c r="B24" s="536"/>
      <c r="C24" s="497" t="s">
        <v>1524</v>
      </c>
      <c r="D24" s="534"/>
      <c r="E24" s="535"/>
      <c r="F24" s="534"/>
      <c r="G24" s="527"/>
      <c r="H24" s="527"/>
      <c r="I24" s="527"/>
    </row>
    <row r="25" spans="1:9" customFormat="1" ht="15" x14ac:dyDescent="0.25">
      <c r="A25" s="198"/>
      <c r="B25" s="204"/>
      <c r="C25" s="500" t="s">
        <v>1440</v>
      </c>
      <c r="D25" s="198"/>
      <c r="E25" s="198"/>
      <c r="F25" s="197"/>
      <c r="G25" s="2"/>
      <c r="H25" s="2"/>
      <c r="I25" s="2"/>
    </row>
    <row r="26" spans="1:9" customFormat="1" ht="15" x14ac:dyDescent="0.25">
      <c r="A26" s="198"/>
      <c r="B26" s="204" t="s">
        <v>1276</v>
      </c>
      <c r="C26" s="198"/>
      <c r="D26" s="198"/>
      <c r="E26" s="198"/>
      <c r="F26" s="197"/>
      <c r="G26" s="2"/>
      <c r="H26" s="2"/>
      <c r="I26" s="2" t="s">
        <v>1324</v>
      </c>
    </row>
    <row r="27" spans="1:9" customFormat="1" ht="15" hidden="1" x14ac:dyDescent="0.25">
      <c r="A27" s="210"/>
      <c r="B27" s="210"/>
      <c r="C27" s="210"/>
      <c r="D27" s="210"/>
      <c r="E27" s="210"/>
      <c r="F27" s="210"/>
      <c r="G27" s="2" t="s">
        <v>1324</v>
      </c>
      <c r="H27" s="2" t="s">
        <v>1324</v>
      </c>
      <c r="I27" s="2" t="s">
        <v>1324</v>
      </c>
    </row>
    <row r="28" spans="1:9" customFormat="1" ht="15" hidden="1" x14ac:dyDescent="0.25">
      <c r="A28" s="210"/>
      <c r="B28" s="210"/>
      <c r="C28" s="210"/>
      <c r="D28" s="210"/>
      <c r="E28" s="210"/>
      <c r="F28" s="210"/>
      <c r="G28" s="2" t="s">
        <v>1324</v>
      </c>
      <c r="H28" s="2" t="s">
        <v>1324</v>
      </c>
      <c r="I28" s="2" t="s">
        <v>1324</v>
      </c>
    </row>
    <row r="29" spans="1:9" customFormat="1" ht="15" hidden="1" x14ac:dyDescent="0.25">
      <c r="A29" s="210"/>
      <c r="B29" s="210"/>
      <c r="C29" s="210"/>
      <c r="D29" s="210"/>
      <c r="E29" s="210"/>
      <c r="F29" s="210"/>
      <c r="G29" s="2" t="s">
        <v>1324</v>
      </c>
      <c r="H29" s="2" t="s">
        <v>1324</v>
      </c>
      <c r="I29" s="2" t="s">
        <v>1324</v>
      </c>
    </row>
    <row r="30" spans="1:9" customFormat="1" ht="15" hidden="1" x14ac:dyDescent="0.25">
      <c r="A30" s="210"/>
      <c r="B30" s="210"/>
      <c r="C30" s="210"/>
      <c r="D30" s="210"/>
      <c r="E30" s="210"/>
      <c r="F30" s="210"/>
      <c r="G30" s="2" t="s">
        <v>1324</v>
      </c>
      <c r="H30" s="2" t="s">
        <v>1324</v>
      </c>
      <c r="I30" s="2" t="s">
        <v>1324</v>
      </c>
    </row>
    <row r="31" spans="1:9" customFormat="1" ht="15" hidden="1" x14ac:dyDescent="0.25">
      <c r="A31" s="210"/>
      <c r="B31" s="210"/>
      <c r="C31" s="210"/>
      <c r="D31" s="210"/>
      <c r="E31" s="210"/>
      <c r="F31" s="210"/>
      <c r="G31" s="2" t="s">
        <v>1324</v>
      </c>
      <c r="H31" s="2" t="s">
        <v>1324</v>
      </c>
      <c r="I31" s="2" t="s">
        <v>1324</v>
      </c>
    </row>
    <row r="32" spans="1:9" customFormat="1" ht="15" hidden="1" x14ac:dyDescent="0.25">
      <c r="A32" s="210"/>
      <c r="B32" s="210"/>
      <c r="C32" s="210"/>
      <c r="D32" s="210"/>
      <c r="E32" s="210"/>
      <c r="F32" s="210"/>
      <c r="G32" s="2" t="s">
        <v>1324</v>
      </c>
      <c r="H32" s="2" t="s">
        <v>1324</v>
      </c>
      <c r="I32" s="2" t="s">
        <v>1324</v>
      </c>
    </row>
    <row r="33" spans="1:9" customFormat="1" ht="15" hidden="1" x14ac:dyDescent="0.25">
      <c r="A33" s="210"/>
      <c r="B33" s="210"/>
      <c r="C33" s="210"/>
      <c r="D33" s="210"/>
      <c r="E33" s="210"/>
      <c r="F33" s="210"/>
      <c r="G33" s="2" t="s">
        <v>1324</v>
      </c>
      <c r="H33" s="2" t="s">
        <v>1324</v>
      </c>
      <c r="I33" s="2" t="s">
        <v>1324</v>
      </c>
    </row>
    <row r="34" spans="1:9" customFormat="1" ht="15" hidden="1" x14ac:dyDescent="0.25">
      <c r="A34" s="210"/>
      <c r="B34" s="210"/>
      <c r="C34" s="210"/>
      <c r="D34" s="210"/>
      <c r="E34" s="210"/>
      <c r="F34" s="210"/>
      <c r="G34" s="2" t="s">
        <v>1324</v>
      </c>
      <c r="H34" s="2" t="s">
        <v>1324</v>
      </c>
      <c r="I34" s="2" t="s">
        <v>1324</v>
      </c>
    </row>
    <row r="35" spans="1:9" customFormat="1" ht="15" hidden="1" x14ac:dyDescent="0.25">
      <c r="A35" s="210"/>
      <c r="B35" s="210"/>
      <c r="C35" s="210"/>
      <c r="D35" s="210"/>
      <c r="E35" s="210"/>
      <c r="F35" s="210"/>
      <c r="G35" s="2" t="s">
        <v>1324</v>
      </c>
      <c r="H35" s="2" t="s">
        <v>1324</v>
      </c>
      <c r="I35" s="2" t="s">
        <v>1324</v>
      </c>
    </row>
    <row r="36" spans="1:9" customFormat="1" ht="15" hidden="1" x14ac:dyDescent="0.25">
      <c r="A36" s="210"/>
      <c r="B36" s="210"/>
      <c r="C36" s="210"/>
      <c r="D36" s="210"/>
      <c r="E36" s="210"/>
      <c r="F36" s="210"/>
      <c r="G36" s="2"/>
      <c r="H36" s="2"/>
      <c r="I36" s="2"/>
    </row>
    <row r="37" spans="1:9" customFormat="1" ht="15" hidden="1" x14ac:dyDescent="0.25">
      <c r="A37" s="210"/>
      <c r="B37" s="210"/>
      <c r="C37" s="210"/>
      <c r="D37" s="210"/>
      <c r="E37" s="210"/>
      <c r="F37" s="210"/>
      <c r="G37" s="2"/>
      <c r="H37" s="2"/>
      <c r="I37" s="2"/>
    </row>
    <row r="38" spans="1:9" customFormat="1" ht="15" hidden="1" x14ac:dyDescent="0.25">
      <c r="A38" s="210"/>
      <c r="B38" s="210"/>
      <c r="C38" s="210"/>
      <c r="D38" s="210"/>
      <c r="E38" s="210"/>
      <c r="F38" s="210"/>
      <c r="G38" s="2"/>
      <c r="H38" s="2"/>
      <c r="I38" s="2"/>
    </row>
    <row r="39" spans="1:9" customFormat="1" ht="15" hidden="1" x14ac:dyDescent="0.25">
      <c r="A39" s="210"/>
      <c r="B39" s="210"/>
      <c r="C39" s="210"/>
      <c r="D39" s="210"/>
      <c r="E39" s="210"/>
      <c r="F39" s="210"/>
      <c r="G39" s="2"/>
      <c r="H39" s="2"/>
      <c r="I39" s="2"/>
    </row>
    <row r="40" spans="1:9" customFormat="1" ht="15" hidden="1" x14ac:dyDescent="0.25">
      <c r="A40" s="210"/>
      <c r="B40" s="210"/>
      <c r="C40" s="210"/>
      <c r="D40" s="210"/>
      <c r="E40" s="210"/>
      <c r="F40" s="210"/>
      <c r="G40" s="2" t="s">
        <v>1324</v>
      </c>
      <c r="H40" s="2" t="s">
        <v>1324</v>
      </c>
      <c r="I40" s="2" t="s">
        <v>1324</v>
      </c>
    </row>
    <row r="41" spans="1:9" customFormat="1" ht="15" hidden="1" x14ac:dyDescent="0.25">
      <c r="A41" s="210"/>
      <c r="B41" s="210"/>
      <c r="C41" s="210"/>
      <c r="D41" s="210"/>
      <c r="E41" s="210"/>
      <c r="F41" s="210"/>
      <c r="G41" s="2"/>
      <c r="H41" s="2"/>
      <c r="I41" s="2"/>
    </row>
    <row r="42" spans="1:9" customFormat="1" ht="15" hidden="1" x14ac:dyDescent="0.25">
      <c r="A42" s="210"/>
      <c r="B42" s="210"/>
      <c r="C42" s="210"/>
      <c r="D42" s="210"/>
      <c r="E42" s="210"/>
      <c r="F42" s="210"/>
      <c r="G42" s="2"/>
      <c r="H42" s="2"/>
      <c r="I42" s="2"/>
    </row>
    <row r="43" spans="1:9" customFormat="1" ht="15" hidden="1" x14ac:dyDescent="0.25">
      <c r="A43" s="210"/>
      <c r="B43" s="210"/>
      <c r="C43" s="210"/>
      <c r="D43" s="210"/>
      <c r="E43" s="210"/>
      <c r="F43" s="210"/>
      <c r="G43" s="2"/>
      <c r="H43" s="2"/>
      <c r="I43" s="2"/>
    </row>
    <row r="44" spans="1:9" customFormat="1" ht="15" hidden="1" x14ac:dyDescent="0.25">
      <c r="A44" s="210"/>
      <c r="B44" s="210"/>
      <c r="C44" s="210"/>
      <c r="D44" s="210"/>
      <c r="E44" s="210"/>
      <c r="F44" s="210"/>
      <c r="G44" s="2"/>
      <c r="H44" s="2"/>
      <c r="I44" s="2" t="s">
        <v>1324</v>
      </c>
    </row>
    <row r="45" spans="1:9" customFormat="1" ht="15" hidden="1" x14ac:dyDescent="0.25">
      <c r="A45" s="210"/>
      <c r="B45" s="210"/>
      <c r="C45" s="210"/>
      <c r="D45" s="210"/>
      <c r="E45" s="210"/>
      <c r="F45" s="210"/>
      <c r="G45" s="2"/>
      <c r="H45" s="2"/>
      <c r="I45" s="2" t="s">
        <v>1324</v>
      </c>
    </row>
    <row r="46" spans="1:9" customFormat="1" ht="15" hidden="1" x14ac:dyDescent="0.25">
      <c r="A46" s="210"/>
      <c r="B46" s="210"/>
      <c r="C46" s="210"/>
      <c r="D46" s="210"/>
      <c r="E46" s="210"/>
      <c r="F46" s="210"/>
      <c r="G46" s="2" t="s">
        <v>1324</v>
      </c>
      <c r="H46" s="2" t="s">
        <v>1324</v>
      </c>
      <c r="I46" s="2" t="s">
        <v>1324</v>
      </c>
    </row>
    <row r="47" spans="1:9" customFormat="1" ht="15" hidden="1" x14ac:dyDescent="0.25">
      <c r="A47" s="210"/>
      <c r="B47" s="210"/>
      <c r="C47" s="210"/>
      <c r="D47" s="210"/>
      <c r="E47" s="210"/>
      <c r="F47" s="210"/>
      <c r="G47" s="2"/>
      <c r="H47" s="2"/>
      <c r="I47" s="2"/>
    </row>
    <row r="48" spans="1:9" customFormat="1" ht="15" hidden="1" x14ac:dyDescent="0.25">
      <c r="A48" s="210"/>
      <c r="B48" s="210"/>
      <c r="C48" s="210"/>
      <c r="D48" s="210"/>
      <c r="E48" s="210"/>
      <c r="F48" s="210"/>
      <c r="G48" s="2"/>
      <c r="H48" s="2"/>
      <c r="I48" s="2"/>
    </row>
    <row r="49" spans="1:9" customFormat="1" ht="15" hidden="1" x14ac:dyDescent="0.25">
      <c r="A49" s="210"/>
      <c r="B49" s="210"/>
      <c r="C49" s="210"/>
      <c r="D49" s="210"/>
      <c r="E49" s="210"/>
      <c r="F49" s="210"/>
      <c r="G49" s="2"/>
      <c r="H49" s="2"/>
      <c r="I49" s="2"/>
    </row>
    <row r="50" spans="1:9" customFormat="1" ht="15" hidden="1" x14ac:dyDescent="0.25">
      <c r="A50" s="210"/>
      <c r="B50" s="210"/>
      <c r="C50" s="210"/>
      <c r="D50" s="210"/>
      <c r="E50" s="210"/>
      <c r="F50" s="210"/>
      <c r="G50" s="2"/>
      <c r="H50" s="2"/>
      <c r="I50" s="2"/>
    </row>
    <row r="51" spans="1:9" customFormat="1" ht="15" hidden="1" x14ac:dyDescent="0.25">
      <c r="A51" s="210"/>
      <c r="B51" s="210"/>
      <c r="C51" s="210"/>
      <c r="D51" s="210"/>
      <c r="E51" s="210"/>
      <c r="F51" s="210"/>
      <c r="G51" s="2"/>
      <c r="H51" s="2"/>
      <c r="I51" s="2"/>
    </row>
    <row r="52" spans="1:9" customFormat="1" ht="15" hidden="1" x14ac:dyDescent="0.25">
      <c r="A52" s="210"/>
      <c r="B52" s="210"/>
      <c r="C52" s="210"/>
      <c r="D52" s="210"/>
      <c r="E52" s="210"/>
      <c r="F52" s="210"/>
      <c r="G52" s="2" t="s">
        <v>1324</v>
      </c>
      <c r="H52" s="2" t="s">
        <v>1324</v>
      </c>
      <c r="I52" s="2" t="s">
        <v>1324</v>
      </c>
    </row>
    <row r="53" spans="1:9" customFormat="1" ht="15" hidden="1" x14ac:dyDescent="0.25">
      <c r="A53" s="210"/>
      <c r="B53" s="210"/>
      <c r="C53" s="210"/>
      <c r="D53" s="210"/>
      <c r="E53" s="210"/>
      <c r="F53" s="210"/>
      <c r="G53" s="2"/>
      <c r="H53" s="2"/>
      <c r="I53" s="2"/>
    </row>
    <row r="54" spans="1:9" customFormat="1" ht="15" hidden="1" x14ac:dyDescent="0.25">
      <c r="A54" s="210"/>
      <c r="B54" s="210"/>
      <c r="C54" s="210"/>
      <c r="D54" s="210"/>
      <c r="E54" s="210"/>
      <c r="F54" s="210"/>
    </row>
    <row r="55" spans="1:9" customFormat="1" ht="15" hidden="1" x14ac:dyDescent="0.25">
      <c r="A55" s="210"/>
      <c r="B55" s="210"/>
      <c r="C55" s="210"/>
      <c r="D55" s="210"/>
      <c r="E55" s="210"/>
      <c r="F55" s="210"/>
    </row>
    <row r="56" spans="1:9" customFormat="1" ht="15" hidden="1" x14ac:dyDescent="0.25">
      <c r="A56" s="210"/>
      <c r="B56" s="210"/>
      <c r="C56" s="210"/>
      <c r="D56" s="210"/>
      <c r="E56" s="210"/>
      <c r="F56" s="210"/>
    </row>
    <row r="57" spans="1:9" customFormat="1" ht="15" hidden="1" x14ac:dyDescent="0.25">
      <c r="A57" s="210"/>
      <c r="B57" s="210"/>
      <c r="C57" s="210"/>
      <c r="D57" s="210"/>
      <c r="E57" s="210"/>
      <c r="F57" s="210"/>
    </row>
    <row r="58" spans="1:9" customFormat="1" ht="15" hidden="1" x14ac:dyDescent="0.25">
      <c r="A58" s="211"/>
      <c r="B58" s="211"/>
      <c r="C58" s="211"/>
      <c r="D58" s="211"/>
      <c r="E58" s="212"/>
      <c r="F58" s="211"/>
    </row>
    <row r="59" spans="1:9" customFormat="1" ht="15" hidden="1" x14ac:dyDescent="0.25">
      <c r="A59" s="210"/>
      <c r="B59" s="210"/>
      <c r="C59" s="210"/>
      <c r="D59" s="210"/>
      <c r="E59" s="213"/>
      <c r="F59" s="210"/>
    </row>
    <row r="60" spans="1:9" customFormat="1" ht="15" hidden="1" x14ac:dyDescent="0.25">
      <c r="A60" s="210"/>
      <c r="B60" s="210"/>
      <c r="C60" s="210"/>
      <c r="D60" s="210"/>
      <c r="E60" s="213"/>
      <c r="F60" s="210"/>
    </row>
    <row r="61" spans="1:9" ht="15" hidden="1" x14ac:dyDescent="0.25">
      <c r="A61" s="211"/>
      <c r="B61" s="211"/>
      <c r="C61" s="211"/>
      <c r="D61" s="211"/>
      <c r="E61" s="212"/>
      <c r="F61" s="211"/>
    </row>
    <row r="62" spans="1:9" ht="15" hidden="1" x14ac:dyDescent="0.25">
      <c r="A62" s="211"/>
      <c r="B62" s="211"/>
      <c r="C62" s="211"/>
      <c r="D62" s="211"/>
      <c r="E62" s="212"/>
      <c r="F62" s="211"/>
    </row>
    <row r="63" spans="1:9" ht="15" hidden="1" x14ac:dyDescent="0.25">
      <c r="A63" s="211"/>
      <c r="B63" s="211"/>
      <c r="C63" s="211"/>
      <c r="D63" s="211"/>
      <c r="E63" s="212"/>
      <c r="F63" s="211"/>
    </row>
    <row r="64" spans="1:9" ht="15" hidden="1" x14ac:dyDescent="0.25">
      <c r="A64" s="211"/>
      <c r="B64" s="211"/>
      <c r="C64" s="211"/>
      <c r="D64" s="211"/>
      <c r="E64" s="212"/>
      <c r="F64" s="211"/>
    </row>
    <row r="65" spans="1:6" ht="15" hidden="1" x14ac:dyDescent="0.25">
      <c r="A65" s="211"/>
      <c r="B65" s="211"/>
      <c r="C65" s="211"/>
      <c r="D65" s="211"/>
      <c r="E65" s="212"/>
      <c r="F65" s="211"/>
    </row>
    <row r="66" spans="1:6" ht="15" hidden="1" x14ac:dyDescent="0.25">
      <c r="A66" s="211"/>
      <c r="B66" s="211"/>
      <c r="C66" s="211"/>
      <c r="D66" s="211"/>
      <c r="E66" s="212"/>
      <c r="F66" s="211"/>
    </row>
    <row r="67" spans="1:6" ht="15" hidden="1" x14ac:dyDescent="0.25">
      <c r="A67" s="211"/>
      <c r="B67" s="211"/>
      <c r="C67" s="211"/>
      <c r="D67" s="211"/>
      <c r="E67" s="212"/>
      <c r="F67" s="211"/>
    </row>
    <row r="68" spans="1:6" ht="15" hidden="1" x14ac:dyDescent="0.25">
      <c r="A68" s="211"/>
      <c r="B68" s="211"/>
      <c r="C68" s="211"/>
      <c r="D68" s="211"/>
      <c r="E68" s="212"/>
      <c r="F68" s="211"/>
    </row>
    <row r="69" spans="1:6" ht="15" hidden="1" x14ac:dyDescent="0.25">
      <c r="A69" s="211"/>
      <c r="B69" s="211"/>
      <c r="C69" s="211"/>
      <c r="D69" s="211"/>
      <c r="E69" s="212"/>
      <c r="F69" s="211"/>
    </row>
    <row r="70" spans="1:6" ht="15" hidden="1" x14ac:dyDescent="0.25">
      <c r="A70" s="211"/>
      <c r="B70" s="211"/>
      <c r="C70" s="211"/>
      <c r="D70" s="211"/>
      <c r="E70" s="212"/>
      <c r="F70" s="211"/>
    </row>
    <row r="71" spans="1:6" ht="15" hidden="1" x14ac:dyDescent="0.25">
      <c r="A71" s="211"/>
      <c r="B71" s="211"/>
      <c r="C71" s="211"/>
      <c r="D71" s="211"/>
      <c r="E71" s="212"/>
      <c r="F71" s="211"/>
    </row>
    <row r="72" spans="1:6" ht="15" hidden="1" x14ac:dyDescent="0.25">
      <c r="A72" s="211"/>
      <c r="B72" s="211"/>
      <c r="C72" s="211"/>
      <c r="D72" s="211"/>
      <c r="E72" s="212"/>
      <c r="F72" s="211"/>
    </row>
    <row r="73" spans="1:6" ht="15" hidden="1" x14ac:dyDescent="0.25">
      <c r="A73" s="211"/>
      <c r="B73" s="211"/>
      <c r="C73" s="211"/>
      <c r="D73" s="211"/>
      <c r="E73" s="212"/>
      <c r="F73" s="211"/>
    </row>
    <row r="74" spans="1:6" ht="15" hidden="1" x14ac:dyDescent="0.25">
      <c r="A74" s="211"/>
      <c r="B74" s="211"/>
      <c r="C74" s="211"/>
      <c r="D74" s="211"/>
      <c r="E74" s="212"/>
      <c r="F74" s="211"/>
    </row>
    <row r="75" spans="1:6" ht="15" hidden="1" x14ac:dyDescent="0.25">
      <c r="A75" s="211"/>
      <c r="B75" s="211"/>
      <c r="C75" s="211"/>
      <c r="D75" s="211"/>
      <c r="E75" s="212"/>
      <c r="F75" s="211"/>
    </row>
    <row r="76" spans="1:6" ht="15" hidden="1" x14ac:dyDescent="0.25">
      <c r="A76" s="211"/>
      <c r="B76" s="211"/>
      <c r="C76" s="211"/>
      <c r="D76" s="211"/>
      <c r="E76" s="212"/>
      <c r="F76" s="211"/>
    </row>
    <row r="77" spans="1:6" ht="15" hidden="1" x14ac:dyDescent="0.25">
      <c r="A77" s="211"/>
      <c r="B77" s="211"/>
      <c r="C77" s="211"/>
      <c r="D77" s="211"/>
      <c r="E77" s="212"/>
      <c r="F77" s="211"/>
    </row>
    <row r="78" spans="1:6" ht="15" hidden="1" x14ac:dyDescent="0.25">
      <c r="A78" s="211"/>
      <c r="B78" s="211"/>
      <c r="C78" s="211"/>
      <c r="D78" s="211"/>
      <c r="E78" s="212"/>
      <c r="F78" s="211"/>
    </row>
    <row r="79" spans="1:6" ht="15" hidden="1" x14ac:dyDescent="0.25">
      <c r="A79" s="211"/>
      <c r="B79" s="211"/>
      <c r="C79" s="211"/>
      <c r="D79" s="211"/>
      <c r="E79" s="212"/>
      <c r="F79" s="211"/>
    </row>
    <row r="80" spans="1:6" ht="12.75" hidden="1" customHeight="1" x14ac:dyDescent="0.25">
      <c r="A80" s="211"/>
      <c r="B80" s="211"/>
      <c r="C80" s="211"/>
      <c r="D80" s="211"/>
      <c r="E80" s="212"/>
      <c r="F80" s="211"/>
    </row>
    <row r="81" spans="1:6" ht="12.75" hidden="1" customHeight="1" x14ac:dyDescent="0.25">
      <c r="A81" s="211"/>
      <c r="B81" s="211"/>
      <c r="C81" s="211"/>
      <c r="D81" s="211"/>
      <c r="E81" s="212"/>
      <c r="F81" s="211"/>
    </row>
    <row r="82" spans="1:6" ht="12.75" hidden="1" customHeight="1" x14ac:dyDescent="0.25">
      <c r="A82" s="211"/>
      <c r="B82" s="211"/>
      <c r="C82" s="211"/>
      <c r="D82" s="211"/>
      <c r="E82" s="212"/>
      <c r="F82" s="211"/>
    </row>
    <row r="83" spans="1:6" ht="12.75" hidden="1" customHeight="1" x14ac:dyDescent="0.25">
      <c r="A83" s="211"/>
      <c r="B83" s="211"/>
      <c r="C83" s="211"/>
      <c r="D83" s="211"/>
      <c r="E83" s="212"/>
      <c r="F83" s="211"/>
    </row>
    <row r="84" spans="1:6" ht="12.75" hidden="1" customHeight="1" x14ac:dyDescent="0.25">
      <c r="A84" s="211"/>
      <c r="B84" s="211"/>
      <c r="C84" s="211"/>
      <c r="D84" s="211"/>
      <c r="E84" s="212"/>
      <c r="F84" s="211"/>
    </row>
    <row r="85" spans="1:6" ht="12.75" hidden="1" customHeight="1" x14ac:dyDescent="0.25">
      <c r="A85" s="211"/>
      <c r="B85" s="211"/>
      <c r="C85" s="211"/>
      <c r="D85" s="211"/>
      <c r="E85" s="212"/>
      <c r="F85" s="211"/>
    </row>
    <row r="86" spans="1:6" ht="12.75" hidden="1" customHeight="1" x14ac:dyDescent="0.25">
      <c r="A86" s="211"/>
      <c r="B86" s="211"/>
      <c r="C86" s="211"/>
      <c r="D86" s="211"/>
      <c r="E86" s="212"/>
      <c r="F86" s="211"/>
    </row>
    <row r="87" spans="1:6" ht="12.75" hidden="1" customHeight="1" x14ac:dyDescent="0.25">
      <c r="A87" s="211"/>
      <c r="B87" s="211"/>
      <c r="C87" s="211"/>
      <c r="D87" s="211"/>
      <c r="E87" s="212"/>
      <c r="F87" s="211"/>
    </row>
    <row r="88" spans="1:6" ht="12.75" hidden="1" customHeight="1" x14ac:dyDescent="0.25">
      <c r="A88" s="211"/>
      <c r="B88" s="211"/>
      <c r="C88" s="211"/>
      <c r="D88" s="211"/>
      <c r="E88" s="212"/>
      <c r="F88" s="211"/>
    </row>
    <row r="89" spans="1:6" ht="12.75" hidden="1" customHeight="1" x14ac:dyDescent="0.25">
      <c r="A89" s="211"/>
      <c r="B89" s="211"/>
      <c r="C89" s="211"/>
      <c r="D89" s="211"/>
      <c r="E89" s="212"/>
      <c r="F89" s="211"/>
    </row>
    <row r="90" spans="1:6" ht="12.75" hidden="1" customHeight="1" x14ac:dyDescent="0.25">
      <c r="A90" s="211"/>
      <c r="B90" s="211"/>
      <c r="C90" s="211"/>
      <c r="D90" s="211"/>
      <c r="E90" s="212"/>
      <c r="F90" s="211"/>
    </row>
    <row r="91" spans="1:6" ht="12.75" hidden="1" customHeight="1" x14ac:dyDescent="0.25">
      <c r="A91" s="211"/>
      <c r="B91" s="211"/>
      <c r="C91" s="211"/>
      <c r="D91" s="211"/>
      <c r="E91" s="212"/>
      <c r="F91" s="211"/>
    </row>
    <row r="92" spans="1:6" ht="12.75" hidden="1" customHeight="1" x14ac:dyDescent="0.25">
      <c r="A92" s="211"/>
      <c r="B92" s="211"/>
      <c r="C92" s="211"/>
      <c r="D92" s="211"/>
      <c r="E92" s="212"/>
      <c r="F92" s="211"/>
    </row>
    <row r="93" spans="1:6" ht="12.75" hidden="1" customHeight="1" x14ac:dyDescent="0.25">
      <c r="A93" s="211"/>
      <c r="B93" s="211"/>
      <c r="C93" s="211"/>
      <c r="D93" s="211"/>
      <c r="E93" s="212"/>
      <c r="F93" s="211"/>
    </row>
    <row r="94" spans="1:6" ht="12.75" hidden="1" customHeight="1" x14ac:dyDescent="0.25">
      <c r="A94" s="211"/>
      <c r="B94" s="211"/>
      <c r="C94" s="211"/>
      <c r="D94" s="211"/>
      <c r="E94" s="212"/>
      <c r="F94" s="211"/>
    </row>
    <row r="95" spans="1:6" ht="12.75" hidden="1" customHeight="1" x14ac:dyDescent="0.25">
      <c r="A95" s="211"/>
      <c r="B95" s="211"/>
      <c r="C95" s="211"/>
      <c r="D95" s="211"/>
      <c r="E95" s="212"/>
      <c r="F95" s="211"/>
    </row>
    <row r="96" spans="1:6" ht="12.75" hidden="1" customHeight="1" x14ac:dyDescent="0.25">
      <c r="A96" s="211"/>
      <c r="B96" s="211"/>
      <c r="C96" s="211"/>
      <c r="D96" s="211"/>
      <c r="E96" s="212"/>
      <c r="F96" s="211"/>
    </row>
    <row r="97" spans="1:6" ht="12.75" hidden="1" customHeight="1" x14ac:dyDescent="0.25">
      <c r="A97" s="211"/>
      <c r="B97" s="211"/>
      <c r="C97" s="211"/>
      <c r="D97" s="211"/>
      <c r="E97" s="212"/>
      <c r="F97" s="211"/>
    </row>
    <row r="98" spans="1:6" ht="12.75" hidden="1" customHeight="1" x14ac:dyDescent="0.25">
      <c r="A98" s="211"/>
      <c r="B98" s="211"/>
      <c r="C98" s="211"/>
      <c r="D98" s="211"/>
      <c r="E98" s="212"/>
      <c r="F98" s="211"/>
    </row>
    <row r="99" spans="1:6" ht="12.75" hidden="1" customHeight="1" x14ac:dyDescent="0.25">
      <c r="A99" s="211"/>
      <c r="B99" s="211"/>
      <c r="C99" s="211"/>
      <c r="D99" s="211"/>
      <c r="E99" s="212"/>
      <c r="F99" s="211"/>
    </row>
    <row r="100" spans="1:6" ht="12.75" hidden="1" customHeight="1" x14ac:dyDescent="0.25">
      <c r="A100" s="211"/>
      <c r="B100" s="211"/>
      <c r="C100" s="211"/>
      <c r="D100" s="211"/>
      <c r="E100" s="212"/>
      <c r="F100" s="211"/>
    </row>
    <row r="101" spans="1:6" ht="12.75" hidden="1" customHeight="1" x14ac:dyDescent="0.25">
      <c r="A101" s="211"/>
      <c r="B101" s="211"/>
      <c r="C101" s="211"/>
      <c r="D101" s="211"/>
      <c r="E101" s="212"/>
      <c r="F101" s="211"/>
    </row>
    <row r="102" spans="1:6" ht="12.75" hidden="1" customHeight="1" x14ac:dyDescent="0.25">
      <c r="A102" s="211"/>
      <c r="B102" s="211"/>
      <c r="C102" s="211"/>
      <c r="D102" s="211"/>
      <c r="E102" s="212"/>
      <c r="F102" s="211"/>
    </row>
    <row r="103" spans="1:6" ht="12.75" hidden="1" customHeight="1" x14ac:dyDescent="0.25">
      <c r="A103" s="211"/>
      <c r="B103" s="211"/>
      <c r="C103" s="211"/>
      <c r="D103" s="211"/>
      <c r="E103" s="212"/>
      <c r="F103" s="211"/>
    </row>
    <row r="104" spans="1:6" ht="12.75" hidden="1" customHeight="1" x14ac:dyDescent="0.25">
      <c r="A104" s="211"/>
      <c r="B104" s="211"/>
      <c r="C104" s="211"/>
      <c r="D104" s="211"/>
      <c r="E104" s="212"/>
      <c r="F104" s="211"/>
    </row>
    <row r="105" spans="1:6" ht="12.75" hidden="1" customHeight="1" x14ac:dyDescent="0.25">
      <c r="A105" s="211"/>
      <c r="B105" s="211"/>
      <c r="C105" s="211"/>
      <c r="D105" s="211"/>
      <c r="E105" s="212"/>
      <c r="F105" s="211"/>
    </row>
    <row r="106" spans="1:6" ht="12.75" hidden="1" customHeight="1" x14ac:dyDescent="0.25">
      <c r="A106" s="211"/>
      <c r="B106" s="211"/>
      <c r="C106" s="211"/>
      <c r="D106" s="211"/>
      <c r="E106" s="212"/>
      <c r="F106" s="211"/>
    </row>
    <row r="107" spans="1:6" ht="12.75" hidden="1" customHeight="1" x14ac:dyDescent="0.25">
      <c r="A107" s="211"/>
      <c r="B107" s="211"/>
      <c r="C107" s="211"/>
      <c r="D107" s="211"/>
      <c r="E107" s="212"/>
      <c r="F107" s="211"/>
    </row>
    <row r="108" spans="1:6" ht="12.75" hidden="1" customHeight="1" x14ac:dyDescent="0.25">
      <c r="A108" s="211"/>
      <c r="B108" s="211"/>
      <c r="C108" s="211"/>
      <c r="D108" s="211"/>
      <c r="E108" s="212"/>
      <c r="F108" s="211"/>
    </row>
    <row r="109" spans="1:6" ht="12.75" hidden="1" customHeight="1" x14ac:dyDescent="0.25">
      <c r="A109" s="211"/>
      <c r="B109" s="211"/>
      <c r="C109" s="211"/>
      <c r="D109" s="211"/>
      <c r="E109" s="212"/>
      <c r="F109" s="211"/>
    </row>
    <row r="110" spans="1:6" ht="12.75" hidden="1" customHeight="1" x14ac:dyDescent="0.25">
      <c r="A110" s="211"/>
      <c r="B110" s="211"/>
      <c r="C110" s="211"/>
      <c r="D110" s="211"/>
      <c r="E110" s="212"/>
      <c r="F110" s="211"/>
    </row>
    <row r="111" spans="1:6" ht="12.75" hidden="1" customHeight="1" x14ac:dyDescent="0.25">
      <c r="A111" s="211"/>
      <c r="B111" s="211"/>
      <c r="C111" s="211"/>
      <c r="D111" s="211"/>
      <c r="E111" s="212"/>
      <c r="F111" s="211"/>
    </row>
    <row r="112" spans="1:6" ht="12.75" hidden="1" customHeight="1" x14ac:dyDescent="0.25">
      <c r="A112" s="211"/>
      <c r="B112" s="211"/>
      <c r="C112" s="211"/>
      <c r="D112" s="211"/>
      <c r="E112" s="212"/>
      <c r="F112" s="211"/>
    </row>
    <row r="113" spans="1:6" ht="12.75" hidden="1" customHeight="1" x14ac:dyDescent="0.25">
      <c r="A113" s="211"/>
      <c r="B113" s="211"/>
      <c r="C113" s="211"/>
      <c r="D113" s="211"/>
      <c r="E113" s="212"/>
      <c r="F113" s="211"/>
    </row>
    <row r="114" spans="1:6" ht="12.75" hidden="1" customHeight="1" x14ac:dyDescent="0.25">
      <c r="A114" s="211"/>
      <c r="B114" s="211"/>
      <c r="C114" s="211"/>
      <c r="D114" s="211"/>
      <c r="E114" s="212"/>
      <c r="F114" s="211"/>
    </row>
    <row r="115" spans="1:6" ht="12.75" hidden="1" customHeight="1" x14ac:dyDescent="0.25">
      <c r="A115" s="211"/>
      <c r="B115" s="211"/>
      <c r="C115" s="211"/>
      <c r="D115" s="211"/>
      <c r="E115" s="212"/>
      <c r="F115" s="211"/>
    </row>
    <row r="116" spans="1:6" ht="12.75" hidden="1" customHeight="1" x14ac:dyDescent="0.25">
      <c r="A116" s="211"/>
      <c r="B116" s="211"/>
      <c r="C116" s="211"/>
      <c r="D116" s="211"/>
      <c r="E116" s="212"/>
      <c r="F116" s="211"/>
    </row>
    <row r="117" spans="1:6" ht="12.75" hidden="1" customHeight="1" x14ac:dyDescent="0.25">
      <c r="A117" s="211"/>
      <c r="B117" s="211"/>
      <c r="C117" s="211"/>
      <c r="D117" s="211"/>
      <c r="E117" s="212"/>
      <c r="F117" s="211"/>
    </row>
    <row r="118" spans="1:6" ht="12.75" customHeight="1" x14ac:dyDescent="0.25"/>
  </sheetData>
  <sheetProtection password="DDF6" sheet="1" objects="1" scenarios="1"/>
  <phoneticPr fontId="6" type="noConversion"/>
  <hyperlinks>
    <hyperlink ref="C10" location="'Sch 1.1 Cons Stmt of Operations'!A1" display="Consolidated Statement of Operations"/>
    <hyperlink ref="C11" location="'Schedule 3C- TCA'!A1" display="Tangible Capital Asset Continuity Schedule "/>
    <hyperlink ref="C12" location="'Sch.5 Acc. Surplus (Deficit)'!A1" display="Accumulated Surplus - Statement of Continuity"/>
    <hyperlink ref="C13" location="'Sch 5.1 Deferred Revenues'!A1" display="Deferred Revenues - Statement of Continuity"/>
    <hyperlink ref="C14" location="'Sch. 9 Revenues'!A1" display="Revenues"/>
    <hyperlink ref="C15" location="'Sch. 10 Expenses'!A1" display="Expenses"/>
    <hyperlink ref="C16" location="'Sch 10ADJ - Adj.'!A1" display="Adjustments for Compliance Purposes"/>
    <hyperlink ref="C19" location="Enrolment!A1" display="Enrolment"/>
    <hyperlink ref="C20" location="'Grant Calculation'!A1" display="Grant Calculation"/>
    <hyperlink ref="C21" location="'Tuition Calculation'!A1" display="Tuition Calculation"/>
    <hyperlink ref="C25" location="'Ministry Adjustment'!A1" display="Ministry Use Only - Adjustments to Schedule of Expenses"/>
    <hyperlink ref="C22" location="'Staffing Oct 31'!A1" display="Staffing - October 31st"/>
    <hyperlink ref="C23" location="'Staffing Mar 31'!A1" display="Staffing - March 31st"/>
    <hyperlink ref="C24" location="'Supplementary Schedule'!A1" display="Supplementary Schedule"/>
  </hyperlinks>
  <printOptions horizontalCentered="1"/>
  <pageMargins left="0" right="0" top="0.98425196850393704" bottom="0.98425196850393704" header="0.511811023622047" footer="0.511811023622047"/>
  <pageSetup orientation="portrait" r:id="rId1"/>
  <headerFooter alignWithMargins="0"/>
  <rowBreaks count="1" manualBreakCount="1">
    <brk id="37"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pageSetUpPr fitToPage="1"/>
  </sheetPr>
  <dimension ref="A1:Q58"/>
  <sheetViews>
    <sheetView showGridLines="0" showZeros="0" zoomScale="85" zoomScaleNormal="85" workbookViewId="0">
      <selection activeCell="C1" sqref="C1"/>
    </sheetView>
  </sheetViews>
  <sheetFormatPr defaultColWidth="0" defaultRowHeight="15.75" zeroHeight="1" x14ac:dyDescent="0.25"/>
  <cols>
    <col min="1" max="1" width="6.28515625" style="245" customWidth="1"/>
    <col min="2" max="2" width="55.85546875" style="246" customWidth="1"/>
    <col min="3" max="3" width="3.140625" style="246" customWidth="1"/>
    <col min="4" max="4" width="5.42578125" style="246" customWidth="1"/>
    <col min="5" max="5" width="16.140625" style="247" customWidth="1"/>
    <col min="6" max="6" width="2.7109375" style="247" customWidth="1"/>
    <col min="7" max="7" width="8.42578125" style="247" customWidth="1"/>
    <col min="8" max="8" width="16.140625" style="248" customWidth="1"/>
    <col min="9" max="9" width="2" style="248" customWidth="1"/>
    <col min="10" max="10" width="9.85546875" style="248" customWidth="1"/>
    <col min="11" max="11" width="16.140625" style="248" customWidth="1"/>
    <col min="12" max="12" width="9.85546875" style="248" customWidth="1"/>
    <col min="13" max="13" width="2.7109375" style="246" customWidth="1"/>
    <col min="14" max="16384" width="0" style="23" hidden="1"/>
  </cols>
  <sheetData>
    <row r="1" spans="1:13" x14ac:dyDescent="0.25">
      <c r="A1" s="215" t="s">
        <v>408</v>
      </c>
      <c r="B1" s="215"/>
      <c r="C1" s="573" t="s">
        <v>1528</v>
      </c>
      <c r="D1" s="31"/>
      <c r="E1" s="31"/>
      <c r="F1" s="31"/>
      <c r="G1" s="31"/>
      <c r="H1" s="31"/>
      <c r="I1" s="31"/>
      <c r="J1" s="31"/>
      <c r="K1" s="31"/>
      <c r="L1" s="31"/>
      <c r="M1" s="31"/>
    </row>
    <row r="2" spans="1:13" ht="16.5" thickBot="1" x14ac:dyDescent="0.3">
      <c r="A2" s="502" t="s">
        <v>1442</v>
      </c>
      <c r="B2" s="503" t="s">
        <v>1399</v>
      </c>
      <c r="C2" s="503" t="s">
        <v>1443</v>
      </c>
      <c r="D2" s="503" t="s">
        <v>1400</v>
      </c>
      <c r="E2" s="503" t="s">
        <v>103</v>
      </c>
      <c r="F2" s="503" t="s">
        <v>413</v>
      </c>
      <c r="G2" s="503" t="s">
        <v>414</v>
      </c>
      <c r="H2" s="503" t="s">
        <v>415</v>
      </c>
      <c r="I2" s="31"/>
      <c r="J2" s="31"/>
      <c r="K2" s="31"/>
      <c r="L2" s="31"/>
      <c r="M2" s="31"/>
    </row>
    <row r="3" spans="1:13" ht="42" customHeight="1" thickBot="1" x14ac:dyDescent="0.3">
      <c r="A3" s="215" t="s">
        <v>120</v>
      </c>
      <c r="B3" s="215"/>
      <c r="C3" s="31"/>
      <c r="D3" s="31"/>
      <c r="E3" s="10"/>
      <c r="F3" s="10"/>
      <c r="G3" s="10"/>
      <c r="H3" s="10" t="s">
        <v>505</v>
      </c>
      <c r="I3" s="10"/>
      <c r="J3" s="594">
        <f>+Cover!I2</f>
        <v>0</v>
      </c>
      <c r="K3" s="595"/>
      <c r="L3" s="596"/>
      <c r="M3" s="19"/>
    </row>
    <row r="4" spans="1:13" ht="16.5" thickBot="1" x14ac:dyDescent="0.3">
      <c r="A4" s="215" t="s">
        <v>1470</v>
      </c>
      <c r="B4" s="215"/>
      <c r="C4" s="31"/>
      <c r="D4" s="31"/>
      <c r="E4" s="1"/>
      <c r="F4" s="1"/>
      <c r="G4" s="1"/>
      <c r="H4" s="1" t="s">
        <v>1237</v>
      </c>
      <c r="I4" s="7"/>
      <c r="J4" s="63">
        <f>+Cover!I3</f>
        <v>0</v>
      </c>
      <c r="K4" s="5"/>
      <c r="L4" s="5"/>
      <c r="M4" s="31"/>
    </row>
    <row r="5" spans="1:13" x14ac:dyDescent="0.25">
      <c r="A5" s="29"/>
      <c r="B5" s="30"/>
      <c r="C5" s="30"/>
      <c r="D5" s="30"/>
      <c r="E5" s="32"/>
      <c r="F5" s="32"/>
      <c r="G5" s="32"/>
      <c r="H5" s="30"/>
      <c r="I5" s="30"/>
      <c r="J5" s="30"/>
      <c r="K5" s="30"/>
      <c r="L5" s="30"/>
      <c r="M5" s="30"/>
    </row>
    <row r="6" spans="1:13" x14ac:dyDescent="0.25">
      <c r="A6" s="216"/>
      <c r="B6" s="217"/>
      <c r="C6" s="217"/>
      <c r="D6" s="217"/>
      <c r="E6" s="218"/>
      <c r="F6" s="218"/>
      <c r="G6" s="218"/>
      <c r="H6" s="219" t="s">
        <v>1471</v>
      </c>
      <c r="I6" s="218"/>
      <c r="J6" s="218"/>
      <c r="K6" s="218"/>
      <c r="L6" s="220"/>
      <c r="M6" s="217"/>
    </row>
    <row r="7" spans="1:13" x14ac:dyDescent="0.25">
      <c r="A7" s="216"/>
      <c r="B7" s="217"/>
      <c r="C7" s="217"/>
      <c r="D7" s="217"/>
      <c r="E7" s="219" t="s">
        <v>1244</v>
      </c>
      <c r="F7" s="218"/>
      <c r="G7" s="218"/>
      <c r="H7" s="219" t="s">
        <v>1247</v>
      </c>
      <c r="I7" s="218"/>
      <c r="J7" s="218"/>
      <c r="K7" s="219" t="s">
        <v>1244</v>
      </c>
      <c r="L7" s="220"/>
      <c r="M7" s="217"/>
    </row>
    <row r="8" spans="1:13" x14ac:dyDescent="0.25">
      <c r="A8" s="216" t="s">
        <v>1181</v>
      </c>
      <c r="B8" s="249" t="s">
        <v>1248</v>
      </c>
      <c r="C8" s="217"/>
      <c r="D8" s="217"/>
      <c r="E8" s="221"/>
      <c r="F8" s="221"/>
      <c r="G8" s="221"/>
      <c r="H8" s="222"/>
      <c r="I8" s="222"/>
      <c r="J8" s="222"/>
      <c r="K8" s="222"/>
      <c r="L8" s="222"/>
      <c r="M8" s="217"/>
    </row>
    <row r="9" spans="1:13" x14ac:dyDescent="0.25">
      <c r="A9" s="216" t="s">
        <v>870</v>
      </c>
      <c r="B9" s="217" t="s">
        <v>1357</v>
      </c>
      <c r="C9" s="217"/>
      <c r="D9" s="223"/>
      <c r="E9" s="224"/>
      <c r="F9" s="221"/>
      <c r="G9" s="225"/>
      <c r="H9" s="226">
        <f>'Sch. 9 Revenues'!G10</f>
        <v>0</v>
      </c>
      <c r="I9" s="221"/>
      <c r="J9" s="225"/>
      <c r="K9" s="224"/>
      <c r="L9" s="227"/>
      <c r="M9" s="217"/>
    </row>
    <row r="10" spans="1:13" x14ac:dyDescent="0.25">
      <c r="A10" s="216" t="s">
        <v>1182</v>
      </c>
      <c r="B10" s="217" t="s">
        <v>1249</v>
      </c>
      <c r="C10" s="217"/>
      <c r="D10" s="223"/>
      <c r="E10" s="224"/>
      <c r="F10" s="221"/>
      <c r="G10" s="225"/>
      <c r="H10" s="226">
        <f>'Sch. 9 Revenues'!G51</f>
        <v>0</v>
      </c>
      <c r="I10" s="221"/>
      <c r="J10" s="225"/>
      <c r="K10" s="224"/>
      <c r="L10" s="227"/>
      <c r="M10" s="217"/>
    </row>
    <row r="11" spans="1:13" x14ac:dyDescent="0.25">
      <c r="A11" s="216" t="s">
        <v>1326</v>
      </c>
      <c r="B11" s="217" t="s">
        <v>1358</v>
      </c>
      <c r="C11" s="217"/>
      <c r="D11" s="223"/>
      <c r="E11" s="224"/>
      <c r="F11" s="221"/>
      <c r="G11" s="225"/>
      <c r="H11" s="224"/>
      <c r="I11" s="221"/>
      <c r="J11" s="225"/>
      <c r="K11" s="224"/>
      <c r="L11" s="227"/>
      <c r="M11" s="217"/>
    </row>
    <row r="12" spans="1:13" x14ac:dyDescent="0.25">
      <c r="A12" s="216" t="s">
        <v>1327</v>
      </c>
      <c r="B12" s="217" t="s">
        <v>1359</v>
      </c>
      <c r="C12" s="217"/>
      <c r="D12" s="223"/>
      <c r="E12" s="224"/>
      <c r="F12" s="221"/>
      <c r="G12" s="225"/>
      <c r="H12" s="226">
        <f>'Sch. 9 Revenues'!G62</f>
        <v>0</v>
      </c>
      <c r="I12" s="221"/>
      <c r="J12" s="225"/>
      <c r="K12" s="224"/>
      <c r="L12" s="227"/>
      <c r="M12" s="217"/>
    </row>
    <row r="13" spans="1:13" x14ac:dyDescent="0.25">
      <c r="A13" s="216" t="s">
        <v>1328</v>
      </c>
      <c r="B13" s="217" t="s">
        <v>1250</v>
      </c>
      <c r="C13" s="217"/>
      <c r="D13" s="223"/>
      <c r="E13" s="224"/>
      <c r="F13" s="221"/>
      <c r="G13" s="225"/>
      <c r="H13" s="226">
        <f>'Sch. 9 Revenues'!G73</f>
        <v>0</v>
      </c>
      <c r="I13" s="221"/>
      <c r="J13" s="225"/>
      <c r="K13" s="224"/>
      <c r="L13" s="227"/>
      <c r="M13" s="217"/>
    </row>
    <row r="14" spans="1:13" x14ac:dyDescent="0.25">
      <c r="A14" s="216" t="s">
        <v>1329</v>
      </c>
      <c r="B14" s="217" t="s">
        <v>1254</v>
      </c>
      <c r="C14" s="217"/>
      <c r="D14" s="223"/>
      <c r="E14" s="224"/>
      <c r="F14" s="221"/>
      <c r="G14" s="225"/>
      <c r="H14" s="226">
        <f>'Sch. 9 Revenues'!G78</f>
        <v>0</v>
      </c>
      <c r="I14" s="221"/>
      <c r="J14" s="225"/>
      <c r="K14" s="224"/>
      <c r="L14" s="227"/>
      <c r="M14" s="217"/>
    </row>
    <row r="15" spans="1:13" x14ac:dyDescent="0.25">
      <c r="A15" s="216" t="s">
        <v>1253</v>
      </c>
      <c r="B15" s="217" t="s">
        <v>1251</v>
      </c>
      <c r="C15" s="217"/>
      <c r="D15" s="223"/>
      <c r="E15" s="224"/>
      <c r="F15" s="221"/>
      <c r="G15" s="225"/>
      <c r="H15" s="228">
        <f>'Sch. 9 Revenues'!G87</f>
        <v>0</v>
      </c>
      <c r="I15" s="221"/>
      <c r="J15" s="225"/>
      <c r="K15" s="224"/>
      <c r="L15" s="227"/>
      <c r="M15" s="217"/>
    </row>
    <row r="16" spans="1:13" x14ac:dyDescent="0.25">
      <c r="A16" s="216" t="s">
        <v>1255</v>
      </c>
      <c r="B16" s="217" t="s">
        <v>1252</v>
      </c>
      <c r="C16" s="217"/>
      <c r="D16" s="223"/>
      <c r="E16" s="224"/>
      <c r="F16" s="229"/>
      <c r="G16" s="230"/>
      <c r="H16" s="226">
        <f>'Sch. 9 Revenues'!G118</f>
        <v>0</v>
      </c>
      <c r="I16" s="229"/>
      <c r="J16" s="230"/>
      <c r="K16" s="224"/>
      <c r="L16" s="231"/>
      <c r="M16" s="217"/>
    </row>
    <row r="17" spans="1:14" x14ac:dyDescent="0.25">
      <c r="A17" s="216"/>
      <c r="B17" s="232"/>
      <c r="C17" s="232"/>
      <c r="D17" s="232"/>
      <c r="E17" s="231"/>
      <c r="F17" s="227"/>
      <c r="G17" s="227"/>
      <c r="H17" s="231"/>
      <c r="I17" s="227"/>
      <c r="J17" s="227"/>
      <c r="K17" s="231"/>
      <c r="L17" s="227"/>
      <c r="M17" s="217"/>
    </row>
    <row r="18" spans="1:14" x14ac:dyDescent="0.25">
      <c r="A18" s="216" t="s">
        <v>336</v>
      </c>
      <c r="B18" s="235" t="s">
        <v>1257</v>
      </c>
      <c r="C18" s="235"/>
      <c r="D18" s="233"/>
      <c r="E18" s="236">
        <f>SUM(E9:E16)</f>
        <v>0</v>
      </c>
      <c r="F18" s="237"/>
      <c r="G18" s="238"/>
      <c r="H18" s="239">
        <f>SUM(H9:H16)</f>
        <v>0</v>
      </c>
      <c r="I18" s="237"/>
      <c r="J18" s="238"/>
      <c r="K18" s="236">
        <f>SUM(K9:K16)</f>
        <v>0</v>
      </c>
      <c r="L18" s="237"/>
      <c r="M18" s="217"/>
    </row>
    <row r="19" spans="1:14" x14ac:dyDescent="0.25">
      <c r="A19" s="216"/>
      <c r="B19" s="232"/>
      <c r="C19" s="232"/>
      <c r="D19" s="232"/>
      <c r="E19" s="231"/>
      <c r="F19" s="227"/>
      <c r="G19" s="227"/>
      <c r="H19" s="240"/>
      <c r="I19" s="240"/>
      <c r="J19" s="240"/>
      <c r="K19" s="240"/>
      <c r="L19" s="240"/>
      <c r="M19" s="217"/>
    </row>
    <row r="20" spans="1:14" x14ac:dyDescent="0.25">
      <c r="A20" s="216" t="s">
        <v>1183</v>
      </c>
      <c r="B20" s="235" t="s">
        <v>412</v>
      </c>
      <c r="C20" s="232"/>
      <c r="D20" s="232"/>
      <c r="E20" s="231"/>
      <c r="F20" s="227"/>
      <c r="G20" s="227"/>
      <c r="H20" s="240"/>
      <c r="I20" s="240"/>
      <c r="J20" s="240"/>
      <c r="K20" s="240"/>
      <c r="L20" s="240"/>
      <c r="M20" s="217"/>
    </row>
    <row r="21" spans="1:14" x14ac:dyDescent="0.25">
      <c r="A21" s="216" t="s">
        <v>1184</v>
      </c>
      <c r="B21" s="232" t="s">
        <v>1258</v>
      </c>
      <c r="C21" s="232"/>
      <c r="D21" s="233"/>
      <c r="E21" s="224"/>
      <c r="F21" s="231"/>
      <c r="G21" s="238"/>
      <c r="H21" s="226">
        <f>'Sch. 10 Expenses'!N25</f>
        <v>0</v>
      </c>
      <c r="I21" s="231"/>
      <c r="J21" s="238"/>
      <c r="K21" s="224"/>
      <c r="L21" s="231"/>
      <c r="M21" s="217"/>
    </row>
    <row r="22" spans="1:14" x14ac:dyDescent="0.25">
      <c r="A22" s="216" t="s">
        <v>1185</v>
      </c>
      <c r="B22" s="232" t="s">
        <v>1259</v>
      </c>
      <c r="C22" s="232"/>
      <c r="D22" s="233"/>
      <c r="E22" s="224"/>
      <c r="F22" s="231"/>
      <c r="G22" s="238"/>
      <c r="H22" s="226">
        <f>'Sch. 10 Expenses'!N32</f>
        <v>0</v>
      </c>
      <c r="I22" s="231"/>
      <c r="J22" s="238"/>
      <c r="K22" s="224"/>
      <c r="L22" s="231"/>
      <c r="M22" s="217"/>
    </row>
    <row r="23" spans="1:14" x14ac:dyDescent="0.25">
      <c r="A23" s="216" t="s">
        <v>872</v>
      </c>
      <c r="B23" s="232" t="s">
        <v>1325</v>
      </c>
      <c r="C23" s="232"/>
      <c r="D23" s="233"/>
      <c r="E23" s="224"/>
      <c r="F23" s="231"/>
      <c r="G23" s="238"/>
      <c r="H23" s="226">
        <f>'Sch. 10 Expenses'!N38</f>
        <v>0</v>
      </c>
      <c r="I23" s="231"/>
      <c r="J23" s="238"/>
      <c r="K23" s="224"/>
      <c r="L23" s="231"/>
      <c r="M23" s="217"/>
    </row>
    <row r="24" spans="1:14" x14ac:dyDescent="0.25">
      <c r="A24" s="216" t="s">
        <v>873</v>
      </c>
      <c r="B24" s="232" t="s">
        <v>1260</v>
      </c>
      <c r="C24" s="232"/>
      <c r="D24" s="233"/>
      <c r="E24" s="224"/>
      <c r="F24" s="231"/>
      <c r="G24" s="238"/>
      <c r="H24" s="226">
        <f>'Sch. 10 Expenses'!N45</f>
        <v>0</v>
      </c>
      <c r="I24" s="231"/>
      <c r="J24" s="238"/>
      <c r="K24" s="224"/>
      <c r="L24" s="231"/>
      <c r="M24" s="217"/>
    </row>
    <row r="25" spans="1:14" x14ac:dyDescent="0.25">
      <c r="A25" s="216" t="s">
        <v>874</v>
      </c>
      <c r="B25" s="217" t="s">
        <v>1359</v>
      </c>
      <c r="C25" s="232"/>
      <c r="D25" s="233"/>
      <c r="E25" s="224"/>
      <c r="F25" s="231"/>
      <c r="G25" s="238"/>
      <c r="H25" s="226">
        <f>'Sch. 10 Expenses'!N47</f>
        <v>0</v>
      </c>
      <c r="I25" s="231"/>
      <c r="J25" s="238"/>
      <c r="K25" s="224"/>
      <c r="L25" s="231"/>
      <c r="M25" s="217"/>
    </row>
    <row r="26" spans="1:14" x14ac:dyDescent="0.25">
      <c r="A26" s="216" t="s">
        <v>875</v>
      </c>
      <c r="B26" s="232" t="s">
        <v>1179</v>
      </c>
      <c r="C26" s="232"/>
      <c r="D26" s="233"/>
      <c r="E26" s="224"/>
      <c r="F26" s="241"/>
      <c r="G26" s="242"/>
      <c r="H26" s="226">
        <f>'Sch. 10 Expenses'!N48</f>
        <v>0</v>
      </c>
      <c r="I26" s="241"/>
      <c r="J26" s="242"/>
      <c r="K26" s="224"/>
      <c r="L26" s="241"/>
      <c r="M26" s="217"/>
    </row>
    <row r="27" spans="1:14" x14ac:dyDescent="0.25">
      <c r="A27" s="216"/>
      <c r="B27" s="232"/>
      <c r="C27" s="232"/>
      <c r="D27" s="232"/>
      <c r="E27" s="231"/>
      <c r="F27" s="241"/>
      <c r="G27" s="241"/>
      <c r="H27" s="231"/>
      <c r="I27" s="241"/>
      <c r="J27" s="241"/>
      <c r="K27" s="231"/>
      <c r="L27" s="241"/>
      <c r="M27" s="217"/>
    </row>
    <row r="28" spans="1:14" x14ac:dyDescent="0.25">
      <c r="A28" s="216" t="s">
        <v>876</v>
      </c>
      <c r="B28" s="235" t="s">
        <v>107</v>
      </c>
      <c r="C28" s="235"/>
      <c r="D28" s="233"/>
      <c r="E28" s="236">
        <f>SUM(E21:E26)</f>
        <v>0</v>
      </c>
      <c r="F28" s="237"/>
      <c r="G28" s="238"/>
      <c r="H28" s="239">
        <f>SUM(H21:H26)</f>
        <v>0</v>
      </c>
      <c r="I28" s="237"/>
      <c r="J28" s="238"/>
      <c r="K28" s="236">
        <f>SUM(K21:K26)</f>
        <v>0</v>
      </c>
      <c r="L28" s="237"/>
      <c r="M28" s="217"/>
    </row>
    <row r="29" spans="1:14" x14ac:dyDescent="0.25">
      <c r="A29" s="216"/>
      <c r="B29" s="232"/>
      <c r="C29" s="232"/>
      <c r="D29" s="232"/>
      <c r="E29" s="237"/>
      <c r="F29" s="237"/>
      <c r="G29" s="237"/>
      <c r="H29" s="240"/>
      <c r="I29" s="240"/>
      <c r="J29" s="240"/>
      <c r="K29" s="240"/>
      <c r="L29" s="240"/>
      <c r="M29" s="217"/>
    </row>
    <row r="30" spans="1:14" x14ac:dyDescent="0.25">
      <c r="A30" s="216" t="s">
        <v>1306</v>
      </c>
      <c r="B30" s="235" t="s">
        <v>413</v>
      </c>
      <c r="C30" s="235"/>
      <c r="D30" s="233"/>
      <c r="E30" s="236">
        <f>+E18-E28</f>
        <v>0</v>
      </c>
      <c r="F30" s="237"/>
      <c r="G30" s="238"/>
      <c r="H30" s="239">
        <f>H18-H28</f>
        <v>0</v>
      </c>
      <c r="I30" s="237"/>
      <c r="J30" s="238"/>
      <c r="K30" s="236">
        <f>+K18-K28</f>
        <v>0</v>
      </c>
      <c r="L30" s="237"/>
      <c r="M30" s="217"/>
    </row>
    <row r="31" spans="1:14" x14ac:dyDescent="0.25">
      <c r="A31" s="216"/>
      <c r="B31" s="235"/>
      <c r="C31" s="235"/>
      <c r="D31" s="235"/>
      <c r="E31" s="237"/>
      <c r="F31" s="237"/>
      <c r="G31" s="237"/>
      <c r="H31" s="237"/>
      <c r="I31" s="237"/>
      <c r="J31" s="237"/>
      <c r="K31" s="237"/>
      <c r="L31" s="237"/>
      <c r="M31" s="217"/>
    </row>
    <row r="32" spans="1:14" x14ac:dyDescent="0.25">
      <c r="A32" s="216" t="s">
        <v>1307</v>
      </c>
      <c r="B32" s="235" t="s">
        <v>414</v>
      </c>
      <c r="C32" s="232"/>
      <c r="D32" s="233"/>
      <c r="E32" s="236"/>
      <c r="F32" s="243"/>
      <c r="G32" s="234"/>
      <c r="H32" s="244"/>
      <c r="I32" s="243"/>
      <c r="J32" s="234"/>
      <c r="K32" s="236"/>
      <c r="L32" s="243"/>
      <c r="M32" s="217"/>
      <c r="N32" s="24"/>
    </row>
    <row r="33" spans="1:17" x14ac:dyDescent="0.25">
      <c r="A33" s="216"/>
      <c r="B33" s="235"/>
      <c r="C33" s="232"/>
      <c r="D33" s="232"/>
      <c r="E33" s="237"/>
      <c r="F33" s="243"/>
      <c r="G33" s="243"/>
      <c r="H33" s="237"/>
      <c r="I33" s="243"/>
      <c r="J33" s="243"/>
      <c r="K33" s="237"/>
      <c r="L33" s="243"/>
      <c r="M33" s="217"/>
      <c r="N33" s="24"/>
    </row>
    <row r="34" spans="1:17" x14ac:dyDescent="0.25">
      <c r="A34" s="216" t="s">
        <v>743</v>
      </c>
      <c r="B34" s="235" t="s">
        <v>415</v>
      </c>
      <c r="C34" s="235"/>
      <c r="D34" s="233"/>
      <c r="E34" s="224">
        <f>+E30+E32</f>
        <v>0</v>
      </c>
      <c r="F34" s="227"/>
      <c r="G34" s="234"/>
      <c r="H34" s="226">
        <f>+H30+H32</f>
        <v>0</v>
      </c>
      <c r="I34" s="227"/>
      <c r="J34" s="234"/>
      <c r="K34" s="224">
        <f>+K30+K32</f>
        <v>0</v>
      </c>
      <c r="L34" s="227"/>
      <c r="M34" s="217"/>
      <c r="O34" s="24"/>
      <c r="P34" s="24"/>
      <c r="Q34" s="24"/>
    </row>
    <row r="35" spans="1:17" hidden="1" x14ac:dyDescent="0.25"/>
    <row r="36" spans="1:17" hidden="1" x14ac:dyDescent="0.25"/>
    <row r="37" spans="1:17" hidden="1" x14ac:dyDescent="0.25"/>
    <row r="38" spans="1:17" hidden="1" x14ac:dyDescent="0.25"/>
    <row r="39" spans="1:17" hidden="1" x14ac:dyDescent="0.25"/>
    <row r="40" spans="1:17" hidden="1" x14ac:dyDescent="0.25"/>
    <row r="41" spans="1:17" hidden="1" x14ac:dyDescent="0.25"/>
    <row r="42" spans="1:17" hidden="1" x14ac:dyDescent="0.25"/>
    <row r="43" spans="1:17" hidden="1" x14ac:dyDescent="0.25"/>
    <row r="44" spans="1:17" hidden="1" x14ac:dyDescent="0.25"/>
    <row r="45" spans="1:17" hidden="1" x14ac:dyDescent="0.25"/>
    <row r="46" spans="1:17" hidden="1" x14ac:dyDescent="0.25"/>
    <row r="47" spans="1:17" hidden="1" x14ac:dyDescent="0.25"/>
    <row r="48" spans="1:17" hidden="1" x14ac:dyDescent="0.25"/>
    <row r="49" spans="1:13" hidden="1" x14ac:dyDescent="0.25"/>
    <row r="50" spans="1:13" hidden="1" x14ac:dyDescent="0.25"/>
    <row r="51" spans="1:13" hidden="1" x14ac:dyDescent="0.25"/>
    <row r="52" spans="1:13" hidden="1" x14ac:dyDescent="0.25"/>
    <row r="53" spans="1:13" hidden="1" x14ac:dyDescent="0.25"/>
    <row r="54" spans="1:13" x14ac:dyDescent="0.25">
      <c r="A54" s="216"/>
      <c r="B54" s="217"/>
      <c r="C54" s="217"/>
      <c r="D54" s="217"/>
      <c r="E54" s="221"/>
      <c r="F54" s="221"/>
      <c r="G54" s="221"/>
      <c r="H54" s="222"/>
      <c r="I54" s="222"/>
      <c r="J54" s="222"/>
      <c r="K54" s="222"/>
      <c r="L54" s="222"/>
      <c r="M54" s="217"/>
    </row>
    <row r="55" spans="1:13" ht="1.5" customHeight="1" x14ac:dyDescent="0.25"/>
    <row r="56" spans="1:13" hidden="1" x14ac:dyDescent="0.25"/>
    <row r="57" spans="1:13" hidden="1" x14ac:dyDescent="0.25"/>
    <row r="58" spans="1:13" hidden="1" x14ac:dyDescent="0.25"/>
  </sheetData>
  <sheetProtection password="DDF6" sheet="1" objects="1" scenarios="1"/>
  <mergeCells count="1">
    <mergeCell ref="J3:L3"/>
  </mergeCells>
  <phoneticPr fontId="0" type="noConversion"/>
  <hyperlinks>
    <hyperlink ref="B2" location="REVENUES" display="Revenues"/>
    <hyperlink ref="C2" location="TOTAL_REVENUE" display="Total Revenues"/>
    <hyperlink ref="D2" location="EXPENSES" display="Expenses"/>
    <hyperlink ref="E2" location="TOTAL_EXPENSES" display="Total Expenses"/>
    <hyperlink ref="F2" location="Annual_Surplus__Deficit" display="Annual Surplus/(Deficit)"/>
    <hyperlink ref="G2" location="Accumulated_Surplus__Deficit__at_beginning_of_year" display="Accumulated Surplus/(Deficit) at beginning of year"/>
    <hyperlink ref="H2" location="Accumulated_Surplus__Deficit__at_end_of_year" display="Accumulated Surplus/(Deficit) at end of year"/>
  </hyperlinks>
  <printOptions horizontalCentered="1"/>
  <pageMargins left="0" right="0" top="0.98425196850393704" bottom="0.98425196850393704" header="0.511811023622047" footer="0.511811023622047"/>
  <pageSetup scale="6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K159"/>
  <sheetViews>
    <sheetView zoomScale="85" zoomScaleNormal="85" zoomScaleSheetLayoutView="85" workbookViewId="0">
      <selection activeCell="C14" sqref="C14"/>
    </sheetView>
  </sheetViews>
  <sheetFormatPr defaultColWidth="0" defaultRowHeight="12.75" zeroHeight="1" x14ac:dyDescent="0.2"/>
  <cols>
    <col min="1" max="1" width="42.7109375" style="287" customWidth="1"/>
    <col min="2" max="2" width="24" style="287" customWidth="1"/>
    <col min="3" max="3" width="18.85546875" style="287" customWidth="1"/>
    <col min="4" max="4" width="15.85546875" style="287" customWidth="1"/>
    <col min="5" max="5" width="21" style="287" customWidth="1"/>
    <col min="6" max="6" width="20.28515625" style="287" customWidth="1"/>
    <col min="7" max="7" width="18.7109375" style="287" customWidth="1"/>
    <col min="8" max="8" width="12.140625" style="287" customWidth="1"/>
    <col min="9" max="9" width="19.5703125" style="287" customWidth="1"/>
    <col min="10" max="10" width="9.140625" style="287" customWidth="1"/>
    <col min="11" max="16384" width="0" style="287" hidden="1"/>
  </cols>
  <sheetData>
    <row r="1" spans="1:10" ht="15.75" x14ac:dyDescent="0.25">
      <c r="A1" s="250" t="s">
        <v>408</v>
      </c>
      <c r="B1" s="573" t="s">
        <v>1529</v>
      </c>
      <c r="C1" s="1"/>
      <c r="D1" s="1"/>
      <c r="E1" s="1"/>
      <c r="F1" s="1"/>
      <c r="G1" s="1"/>
      <c r="H1" s="1"/>
      <c r="I1" s="1"/>
      <c r="J1" s="1"/>
    </row>
    <row r="2" spans="1:10" ht="13.5" thickBot="1" x14ac:dyDescent="0.25">
      <c r="A2" s="505" t="s">
        <v>1447</v>
      </c>
      <c r="B2" s="506" t="s">
        <v>1444</v>
      </c>
      <c r="C2" s="506" t="s">
        <v>1414</v>
      </c>
      <c r="D2" s="506" t="s">
        <v>113</v>
      </c>
      <c r="E2" s="506" t="s">
        <v>1445</v>
      </c>
      <c r="F2" s="506" t="s">
        <v>1446</v>
      </c>
      <c r="G2" s="506" t="s">
        <v>1414</v>
      </c>
      <c r="H2" s="506" t="s">
        <v>119</v>
      </c>
      <c r="I2" s="1"/>
      <c r="J2" s="1"/>
    </row>
    <row r="3" spans="1:10" ht="30" customHeight="1" thickBot="1" x14ac:dyDescent="0.3">
      <c r="A3" s="251" t="s">
        <v>1408</v>
      </c>
      <c r="B3" s="1"/>
      <c r="C3" s="1"/>
      <c r="D3" s="1"/>
      <c r="E3" s="1"/>
      <c r="F3" s="1"/>
      <c r="G3" s="10" t="s">
        <v>505</v>
      </c>
      <c r="H3" s="599">
        <f>Cover!I2</f>
        <v>0</v>
      </c>
      <c r="I3" s="600"/>
      <c r="J3" s="1"/>
    </row>
    <row r="4" spans="1:10" ht="16.5" thickBot="1" x14ac:dyDescent="0.3">
      <c r="A4" s="251" t="s">
        <v>1470</v>
      </c>
      <c r="B4" s="1"/>
      <c r="C4" s="1"/>
      <c r="D4" s="1"/>
      <c r="E4" s="1"/>
      <c r="F4" s="1"/>
      <c r="G4" s="1" t="s">
        <v>1237</v>
      </c>
      <c r="H4" s="63">
        <f>+Cover!I3</f>
        <v>0</v>
      </c>
      <c r="I4" s="56"/>
      <c r="J4" s="1"/>
    </row>
    <row r="5" spans="1:10" ht="15.75" x14ac:dyDescent="0.25">
      <c r="A5" s="187"/>
      <c r="B5" s="1"/>
      <c r="C5" s="1"/>
      <c r="D5" s="1"/>
      <c r="E5" s="1"/>
      <c r="F5" s="186"/>
      <c r="G5" s="56"/>
      <c r="H5" s="1"/>
      <c r="I5" s="1"/>
      <c r="J5" s="1"/>
    </row>
    <row r="6" spans="1:10" ht="15.75" x14ac:dyDescent="0.25">
      <c r="A6" s="187"/>
      <c r="B6" s="1"/>
      <c r="C6" s="1"/>
      <c r="D6" s="1"/>
      <c r="E6" s="1"/>
      <c r="F6" s="186"/>
      <c r="G6" s="56"/>
      <c r="H6" s="1"/>
      <c r="I6" s="1"/>
      <c r="J6" s="1"/>
    </row>
    <row r="7" spans="1:10" ht="16.5" thickBot="1" x14ac:dyDescent="0.25">
      <c r="A7" s="288"/>
      <c r="B7" s="288"/>
      <c r="C7" s="288"/>
      <c r="D7" s="288"/>
      <c r="E7" s="288"/>
      <c r="F7" s="288"/>
      <c r="G7" s="288"/>
      <c r="H7" s="1"/>
      <c r="I7" s="1"/>
      <c r="J7" s="1"/>
    </row>
    <row r="8" spans="1:10" ht="48" thickBot="1" x14ac:dyDescent="0.3">
      <c r="A8" s="289" t="s">
        <v>98</v>
      </c>
      <c r="B8" s="290" t="s">
        <v>1472</v>
      </c>
      <c r="C8" s="291" t="s">
        <v>109</v>
      </c>
      <c r="D8" s="291" t="s">
        <v>16</v>
      </c>
      <c r="E8" s="291" t="s">
        <v>110</v>
      </c>
      <c r="F8" s="291" t="s">
        <v>99</v>
      </c>
      <c r="G8" s="291" t="s">
        <v>111</v>
      </c>
      <c r="H8" s="292" t="s">
        <v>1419</v>
      </c>
      <c r="I8" s="291" t="s">
        <v>1473</v>
      </c>
      <c r="J8" s="293"/>
    </row>
    <row r="9" spans="1:10" ht="15.75" x14ac:dyDescent="0.25">
      <c r="A9" s="294" t="s">
        <v>112</v>
      </c>
      <c r="B9" s="295"/>
      <c r="C9" s="296"/>
      <c r="D9" s="296"/>
      <c r="E9" s="296"/>
      <c r="F9" s="296"/>
      <c r="G9" s="296"/>
      <c r="H9" s="297"/>
      <c r="I9" s="296"/>
      <c r="J9" s="293"/>
    </row>
    <row r="10" spans="1:10" s="299" customFormat="1" ht="15.75" x14ac:dyDescent="0.25">
      <c r="A10" s="298" t="s">
        <v>1409</v>
      </c>
      <c r="B10" s="253"/>
      <c r="C10" s="284"/>
      <c r="D10" s="284"/>
      <c r="E10" s="253"/>
      <c r="F10" s="253"/>
      <c r="G10" s="283"/>
      <c r="H10" s="264"/>
      <c r="I10" s="286">
        <f t="shared" ref="I10:I15" si="0">B10+C10+D10+E10-F10+G10</f>
        <v>0</v>
      </c>
      <c r="J10" s="293"/>
    </row>
    <row r="11" spans="1:10" s="299" customFormat="1" ht="15.75" x14ac:dyDescent="0.25">
      <c r="A11" s="298" t="s">
        <v>1410</v>
      </c>
      <c r="B11" s="253"/>
      <c r="C11" s="284"/>
      <c r="D11" s="284"/>
      <c r="E11" s="253"/>
      <c r="F11" s="253"/>
      <c r="G11" s="283"/>
      <c r="H11" s="264"/>
      <c r="I11" s="286">
        <f t="shared" si="0"/>
        <v>0</v>
      </c>
      <c r="J11" s="293"/>
    </row>
    <row r="12" spans="1:10" s="299" customFormat="1" ht="15.75" x14ac:dyDescent="0.25">
      <c r="A12" s="298" t="s">
        <v>1411</v>
      </c>
      <c r="B12" s="253"/>
      <c r="C12" s="284"/>
      <c r="D12" s="284"/>
      <c r="E12" s="253"/>
      <c r="F12" s="253"/>
      <c r="G12" s="283"/>
      <c r="H12" s="264"/>
      <c r="I12" s="286">
        <f t="shared" si="0"/>
        <v>0</v>
      </c>
      <c r="J12" s="293"/>
    </row>
    <row r="13" spans="1:10" s="299" customFormat="1" ht="15.75" x14ac:dyDescent="0.25">
      <c r="A13" s="298" t="s">
        <v>1412</v>
      </c>
      <c r="B13" s="253"/>
      <c r="C13" s="284"/>
      <c r="D13" s="284"/>
      <c r="E13" s="253"/>
      <c r="F13" s="253"/>
      <c r="G13" s="283"/>
      <c r="H13" s="264"/>
      <c r="I13" s="286">
        <f t="shared" si="0"/>
        <v>0</v>
      </c>
      <c r="J13" s="293"/>
    </row>
    <row r="14" spans="1:10" s="299" customFormat="1" ht="15.75" x14ac:dyDescent="0.25">
      <c r="A14" s="298" t="s">
        <v>1413</v>
      </c>
      <c r="B14" s="253"/>
      <c r="C14" s="284"/>
      <c r="D14" s="284"/>
      <c r="E14" s="253"/>
      <c r="F14" s="253"/>
      <c r="G14" s="283"/>
      <c r="H14" s="264"/>
      <c r="I14" s="286">
        <f t="shared" si="0"/>
        <v>0</v>
      </c>
      <c r="J14" s="293"/>
    </row>
    <row r="15" spans="1:10" s="299" customFormat="1" ht="15.75" x14ac:dyDescent="0.25">
      <c r="A15" s="300" t="s">
        <v>1414</v>
      </c>
      <c r="B15" s="285">
        <f t="shared" ref="B15:G15" si="1">SUM(B10:B14)</f>
        <v>0</v>
      </c>
      <c r="C15" s="285">
        <f t="shared" si="1"/>
        <v>0</v>
      </c>
      <c r="D15" s="285">
        <f t="shared" si="1"/>
        <v>0</v>
      </c>
      <c r="E15" s="285">
        <f t="shared" si="1"/>
        <v>0</v>
      </c>
      <c r="F15" s="285">
        <f t="shared" si="1"/>
        <v>0</v>
      </c>
      <c r="G15" s="285">
        <f t="shared" si="1"/>
        <v>0</v>
      </c>
      <c r="H15" s="265">
        <v>0</v>
      </c>
      <c r="I15" s="286">
        <f t="shared" si="0"/>
        <v>0</v>
      </c>
      <c r="J15" s="293"/>
    </row>
    <row r="16" spans="1:10" s="299" customFormat="1" ht="15.75" x14ac:dyDescent="0.25">
      <c r="A16" s="298"/>
      <c r="B16" s="286"/>
      <c r="C16" s="286"/>
      <c r="D16" s="286"/>
      <c r="E16" s="286"/>
      <c r="F16" s="286"/>
      <c r="G16" s="286"/>
      <c r="H16" s="266"/>
      <c r="I16" s="286"/>
      <c r="J16" s="293"/>
    </row>
    <row r="17" spans="1:11" s="299" customFormat="1" ht="15.75" x14ac:dyDescent="0.25">
      <c r="A17" s="298" t="s">
        <v>1415</v>
      </c>
      <c r="B17" s="253"/>
      <c r="C17" s="284"/>
      <c r="D17" s="284"/>
      <c r="E17" s="253"/>
      <c r="F17" s="253"/>
      <c r="G17" s="283"/>
      <c r="H17" s="264"/>
      <c r="I17" s="286">
        <f>B17+C17+D17+E17-F17+G17</f>
        <v>0</v>
      </c>
      <c r="J17" s="293"/>
    </row>
    <row r="18" spans="1:11" s="299" customFormat="1" ht="15.75" x14ac:dyDescent="0.25">
      <c r="A18" s="298" t="s">
        <v>1416</v>
      </c>
      <c r="B18" s="253"/>
      <c r="C18" s="284"/>
      <c r="D18" s="284"/>
      <c r="E18" s="253"/>
      <c r="F18" s="253"/>
      <c r="G18" s="283"/>
      <c r="H18" s="264"/>
      <c r="I18" s="286">
        <f>B18+C18+D18+E18-F18+G18</f>
        <v>0</v>
      </c>
      <c r="J18" s="293"/>
    </row>
    <row r="19" spans="1:11" s="299" customFormat="1" ht="15.75" x14ac:dyDescent="0.25">
      <c r="A19" s="298" t="s">
        <v>1417</v>
      </c>
      <c r="B19" s="253"/>
      <c r="C19" s="284"/>
      <c r="D19" s="284"/>
      <c r="E19" s="253"/>
      <c r="F19" s="253"/>
      <c r="G19" s="283"/>
      <c r="H19" s="264"/>
      <c r="I19" s="286">
        <f>B19+C19+D19+E19-F19+G19</f>
        <v>0</v>
      </c>
      <c r="J19" s="293"/>
    </row>
    <row r="20" spans="1:11" s="299" customFormat="1" ht="15.75" x14ac:dyDescent="0.25">
      <c r="A20" s="298" t="s">
        <v>1418</v>
      </c>
      <c r="B20" s="253"/>
      <c r="C20" s="284"/>
      <c r="D20" s="284"/>
      <c r="E20" s="253"/>
      <c r="F20" s="253"/>
      <c r="G20" s="283"/>
      <c r="H20" s="264"/>
      <c r="I20" s="286">
        <f>B20+C20+D20+E20-F20+G20</f>
        <v>0</v>
      </c>
      <c r="J20" s="293"/>
    </row>
    <row r="21" spans="1:11" s="299" customFormat="1" ht="16.5" thickBot="1" x14ac:dyDescent="0.3">
      <c r="A21" s="301"/>
      <c r="B21" s="261"/>
      <c r="C21" s="259"/>
      <c r="D21" s="259"/>
      <c r="E21" s="259"/>
      <c r="F21" s="259"/>
      <c r="G21" s="259"/>
      <c r="H21" s="265"/>
      <c r="I21" s="259"/>
      <c r="J21" s="293"/>
    </row>
    <row r="22" spans="1:11" s="299" customFormat="1" ht="16.5" thickBot="1" x14ac:dyDescent="0.3">
      <c r="A22" s="301" t="s">
        <v>868</v>
      </c>
      <c r="B22" s="262">
        <f>SUM(B15:B20)</f>
        <v>0</v>
      </c>
      <c r="C22" s="262">
        <f t="shared" ref="C22:I22" si="2">SUM(C15:C20)</f>
        <v>0</v>
      </c>
      <c r="D22" s="262">
        <f t="shared" si="2"/>
        <v>0</v>
      </c>
      <c r="E22" s="262">
        <f t="shared" si="2"/>
        <v>0</v>
      </c>
      <c r="F22" s="262">
        <f t="shared" si="2"/>
        <v>0</v>
      </c>
      <c r="G22" s="262">
        <f t="shared" si="2"/>
        <v>0</v>
      </c>
      <c r="H22" s="262">
        <f t="shared" si="2"/>
        <v>0</v>
      </c>
      <c r="I22" s="262">
        <f t="shared" si="2"/>
        <v>0</v>
      </c>
      <c r="J22" s="293"/>
    </row>
    <row r="23" spans="1:11" s="299" customFormat="1" ht="15.75" x14ac:dyDescent="0.25">
      <c r="A23" s="302"/>
      <c r="B23" s="303"/>
      <c r="C23" s="303"/>
      <c r="D23" s="303"/>
      <c r="E23" s="303"/>
      <c r="F23" s="303"/>
      <c r="G23" s="303"/>
      <c r="H23" s="293"/>
      <c r="I23" s="293"/>
      <c r="J23" s="293"/>
    </row>
    <row r="24" spans="1:11" s="299" customFormat="1" ht="16.5" thickBot="1" x14ac:dyDescent="0.3">
      <c r="A24" s="302"/>
      <c r="B24" s="303"/>
      <c r="C24" s="303"/>
      <c r="D24" s="303"/>
      <c r="E24" s="303"/>
      <c r="F24" s="303"/>
      <c r="G24" s="303"/>
      <c r="H24" s="293"/>
      <c r="I24" s="293"/>
      <c r="J24" s="293"/>
    </row>
    <row r="25" spans="1:11" s="299" customFormat="1" ht="48" thickBot="1" x14ac:dyDescent="0.3">
      <c r="A25" s="301" t="s">
        <v>113</v>
      </c>
      <c r="B25" s="291" t="str">
        <f>B8</f>
        <v>Opening Balance September 1, 2017</v>
      </c>
      <c r="C25" s="291" t="s">
        <v>109</v>
      </c>
      <c r="D25" s="291" t="s">
        <v>16</v>
      </c>
      <c r="E25" s="291" t="s">
        <v>114</v>
      </c>
      <c r="F25" s="291" t="s">
        <v>115</v>
      </c>
      <c r="G25" s="291" t="s">
        <v>99</v>
      </c>
      <c r="H25" s="292" t="s">
        <v>1419</v>
      </c>
      <c r="I25" s="291" t="str">
        <f>I8</f>
        <v>Closing Balance August 31, 2018</v>
      </c>
      <c r="J25" s="293"/>
      <c r="K25" s="293"/>
    </row>
    <row r="26" spans="1:11" s="299" customFormat="1" ht="15.75" x14ac:dyDescent="0.25">
      <c r="A26" s="304" t="s">
        <v>112</v>
      </c>
      <c r="B26" s="295"/>
      <c r="C26" s="305"/>
      <c r="D26" s="305"/>
      <c r="E26" s="305"/>
      <c r="F26" s="305"/>
      <c r="G26" s="306"/>
      <c r="H26" s="307"/>
      <c r="I26" s="308"/>
      <c r="J26" s="293"/>
      <c r="K26" s="293"/>
    </row>
    <row r="27" spans="1:11" s="299" customFormat="1" ht="15.75" x14ac:dyDescent="0.25">
      <c r="A27" s="298" t="s">
        <v>1409</v>
      </c>
      <c r="B27" s="253"/>
      <c r="C27" s="284"/>
      <c r="D27" s="284"/>
      <c r="E27" s="253"/>
      <c r="F27" s="253"/>
      <c r="G27" s="283"/>
      <c r="H27" s="264"/>
      <c r="I27" s="286">
        <f t="shared" ref="I27:I32" si="3">B27+C27+D27+E27-F27+G27</f>
        <v>0</v>
      </c>
      <c r="J27" s="293"/>
      <c r="K27" s="293"/>
    </row>
    <row r="28" spans="1:11" s="299" customFormat="1" ht="15.75" x14ac:dyDescent="0.25">
      <c r="A28" s="298" t="s">
        <v>1410</v>
      </c>
      <c r="B28" s="253"/>
      <c r="C28" s="284"/>
      <c r="D28" s="284"/>
      <c r="E28" s="253"/>
      <c r="F28" s="253"/>
      <c r="G28" s="283"/>
      <c r="H28" s="264"/>
      <c r="I28" s="286">
        <f t="shared" si="3"/>
        <v>0</v>
      </c>
      <c r="J28" s="293"/>
      <c r="K28" s="293"/>
    </row>
    <row r="29" spans="1:11" s="299" customFormat="1" ht="15.75" x14ac:dyDescent="0.25">
      <c r="A29" s="298" t="s">
        <v>1411</v>
      </c>
      <c r="B29" s="253"/>
      <c r="C29" s="284"/>
      <c r="D29" s="284"/>
      <c r="E29" s="253"/>
      <c r="F29" s="253"/>
      <c r="G29" s="283"/>
      <c r="H29" s="264"/>
      <c r="I29" s="286">
        <f t="shared" si="3"/>
        <v>0</v>
      </c>
      <c r="J29" s="293"/>
      <c r="K29" s="293"/>
    </row>
    <row r="30" spans="1:11" s="299" customFormat="1" ht="15.75" x14ac:dyDescent="0.25">
      <c r="A30" s="298" t="s">
        <v>1412</v>
      </c>
      <c r="B30" s="253"/>
      <c r="C30" s="284"/>
      <c r="D30" s="284"/>
      <c r="E30" s="253"/>
      <c r="F30" s="253"/>
      <c r="G30" s="283"/>
      <c r="H30" s="264"/>
      <c r="I30" s="286">
        <f t="shared" si="3"/>
        <v>0</v>
      </c>
      <c r="J30" s="293"/>
      <c r="K30" s="293"/>
    </row>
    <row r="31" spans="1:11" s="299" customFormat="1" ht="15.75" x14ac:dyDescent="0.25">
      <c r="A31" s="298" t="s">
        <v>1413</v>
      </c>
      <c r="B31" s="253"/>
      <c r="C31" s="284"/>
      <c r="D31" s="284"/>
      <c r="E31" s="253"/>
      <c r="F31" s="253"/>
      <c r="G31" s="283"/>
      <c r="H31" s="264"/>
      <c r="I31" s="286">
        <f t="shared" si="3"/>
        <v>0</v>
      </c>
      <c r="J31" s="293"/>
      <c r="K31" s="293"/>
    </row>
    <row r="32" spans="1:11" s="299" customFormat="1" ht="15.75" x14ac:dyDescent="0.25">
      <c r="A32" s="300" t="s">
        <v>1414</v>
      </c>
      <c r="B32" s="285">
        <f t="shared" ref="B32:G32" si="4">SUM(B27:B31)</f>
        <v>0</v>
      </c>
      <c r="C32" s="285">
        <f t="shared" si="4"/>
        <v>0</v>
      </c>
      <c r="D32" s="285">
        <f t="shared" si="4"/>
        <v>0</v>
      </c>
      <c r="E32" s="285">
        <f t="shared" si="4"/>
        <v>0</v>
      </c>
      <c r="F32" s="285">
        <f t="shared" si="4"/>
        <v>0</v>
      </c>
      <c r="G32" s="285">
        <f t="shared" si="4"/>
        <v>0</v>
      </c>
      <c r="H32" s="265">
        <v>0</v>
      </c>
      <c r="I32" s="286">
        <f t="shared" si="3"/>
        <v>0</v>
      </c>
      <c r="J32" s="293"/>
      <c r="K32" s="293"/>
    </row>
    <row r="33" spans="1:11" s="299" customFormat="1" ht="15.75" x14ac:dyDescent="0.25">
      <c r="A33" s="298"/>
      <c r="B33" s="286"/>
      <c r="C33" s="286"/>
      <c r="D33" s="286"/>
      <c r="E33" s="286"/>
      <c r="F33" s="286"/>
      <c r="G33" s="286"/>
      <c r="H33" s="266"/>
      <c r="I33" s="286"/>
      <c r="J33" s="293"/>
      <c r="K33" s="293"/>
    </row>
    <row r="34" spans="1:11" s="299" customFormat="1" ht="15.75" x14ac:dyDescent="0.25">
      <c r="A34" s="298" t="s">
        <v>1415</v>
      </c>
      <c r="B34" s="253"/>
      <c r="C34" s="284"/>
      <c r="D34" s="284"/>
      <c r="E34" s="253"/>
      <c r="F34" s="253"/>
      <c r="G34" s="283"/>
      <c r="H34" s="264"/>
      <c r="I34" s="286">
        <f>B34+C34+D34+E34-F34+G34</f>
        <v>0</v>
      </c>
      <c r="J34" s="293"/>
      <c r="K34" s="293"/>
    </row>
    <row r="35" spans="1:11" s="299" customFormat="1" ht="15.75" x14ac:dyDescent="0.25">
      <c r="A35" s="298" t="s">
        <v>1416</v>
      </c>
      <c r="B35" s="253"/>
      <c r="C35" s="284"/>
      <c r="D35" s="284"/>
      <c r="E35" s="253"/>
      <c r="F35" s="253"/>
      <c r="G35" s="283"/>
      <c r="H35" s="264"/>
      <c r="I35" s="286">
        <f>B35+C35+D35+E35-F35+G35</f>
        <v>0</v>
      </c>
      <c r="J35" s="293"/>
      <c r="K35" s="293"/>
    </row>
    <row r="36" spans="1:11" s="299" customFormat="1" ht="15.75" x14ac:dyDescent="0.25">
      <c r="A36" s="298" t="s">
        <v>1417</v>
      </c>
      <c r="B36" s="253"/>
      <c r="C36" s="284"/>
      <c r="D36" s="284"/>
      <c r="E36" s="253"/>
      <c r="F36" s="253"/>
      <c r="G36" s="283"/>
      <c r="H36" s="264"/>
      <c r="I36" s="286">
        <f>B36+C36+D36+E36-F36+G36</f>
        <v>0</v>
      </c>
      <c r="J36" s="293"/>
      <c r="K36" s="293"/>
    </row>
    <row r="37" spans="1:11" s="299" customFormat="1" ht="15.75" x14ac:dyDescent="0.25">
      <c r="A37" s="298" t="s">
        <v>1418</v>
      </c>
      <c r="B37" s="253"/>
      <c r="C37" s="284"/>
      <c r="D37" s="284"/>
      <c r="E37" s="253"/>
      <c r="F37" s="253"/>
      <c r="G37" s="283"/>
      <c r="H37" s="264"/>
      <c r="I37" s="286">
        <f>B37+C37+D37+E37-F37+G37</f>
        <v>0</v>
      </c>
      <c r="J37" s="293"/>
      <c r="K37" s="293"/>
    </row>
    <row r="38" spans="1:11" s="299" customFormat="1" ht="16.5" thickBot="1" x14ac:dyDescent="0.3">
      <c r="A38" s="301"/>
      <c r="B38" s="261"/>
      <c r="C38" s="259"/>
      <c r="D38" s="259"/>
      <c r="E38" s="259"/>
      <c r="F38" s="259"/>
      <c r="G38" s="259"/>
      <c r="H38" s="265"/>
      <c r="I38" s="259"/>
      <c r="J38" s="293"/>
      <c r="K38" s="293"/>
    </row>
    <row r="39" spans="1:11" s="299" customFormat="1" ht="16.5" thickBot="1" x14ac:dyDescent="0.3">
      <c r="A39" s="301" t="s">
        <v>868</v>
      </c>
      <c r="B39" s="262">
        <f>SUM(B32:B37)</f>
        <v>0</v>
      </c>
      <c r="C39" s="262">
        <f t="shared" ref="C39:I39" si="5">SUM(C32:C37)</f>
        <v>0</v>
      </c>
      <c r="D39" s="262">
        <f t="shared" si="5"/>
        <v>0</v>
      </c>
      <c r="E39" s="262">
        <f t="shared" si="5"/>
        <v>0</v>
      </c>
      <c r="F39" s="262">
        <f t="shared" si="5"/>
        <v>0</v>
      </c>
      <c r="G39" s="262">
        <f t="shared" si="5"/>
        <v>0</v>
      </c>
      <c r="H39" s="262">
        <f t="shared" si="5"/>
        <v>0</v>
      </c>
      <c r="I39" s="262">
        <f t="shared" si="5"/>
        <v>0</v>
      </c>
      <c r="J39" s="293"/>
      <c r="K39" s="293"/>
    </row>
    <row r="40" spans="1:11" s="299" customFormat="1" ht="15.75" x14ac:dyDescent="0.25">
      <c r="A40" s="302"/>
      <c r="B40" s="309"/>
      <c r="C40" s="309"/>
      <c r="D40" s="309"/>
      <c r="E40" s="309"/>
      <c r="F40" s="309"/>
      <c r="G40" s="309"/>
      <c r="H40" s="293"/>
      <c r="I40" s="293"/>
      <c r="J40" s="293"/>
    </row>
    <row r="41" spans="1:11" s="299" customFormat="1" ht="16.5" thickBot="1" x14ac:dyDescent="0.3">
      <c r="A41" s="597"/>
      <c r="B41" s="598"/>
      <c r="C41" s="598"/>
      <c r="D41" s="598"/>
      <c r="E41" s="598"/>
      <c r="F41" s="293"/>
      <c r="G41" s="293"/>
      <c r="H41" s="293"/>
      <c r="I41" s="293"/>
      <c r="J41" s="293"/>
    </row>
    <row r="42" spans="1:11" s="299" customFormat="1" ht="15.75" x14ac:dyDescent="0.25">
      <c r="A42" s="310"/>
      <c r="B42" s="311" t="s">
        <v>116</v>
      </c>
      <c r="C42" s="311" t="s">
        <v>116</v>
      </c>
      <c r="D42" s="311"/>
      <c r="E42" s="311"/>
      <c r="F42" s="311"/>
      <c r="G42" s="293"/>
      <c r="H42" s="293"/>
      <c r="I42" s="293"/>
      <c r="J42" s="293"/>
    </row>
    <row r="43" spans="1:11" s="299" customFormat="1" ht="48" thickBot="1" x14ac:dyDescent="0.3">
      <c r="A43" s="310"/>
      <c r="B43" s="312" t="str">
        <f>I8</f>
        <v>Closing Balance August 31, 2018</v>
      </c>
      <c r="C43" s="313" t="str">
        <f>B8</f>
        <v>Opening Balance September 1, 2017</v>
      </c>
      <c r="D43" s="312" t="s">
        <v>117</v>
      </c>
      <c r="E43" s="312" t="s">
        <v>118</v>
      </c>
      <c r="F43" s="312" t="s">
        <v>118</v>
      </c>
      <c r="G43" s="293"/>
      <c r="H43" s="293"/>
      <c r="I43" s="293"/>
      <c r="J43" s="293"/>
    </row>
    <row r="44" spans="1:11" s="299" customFormat="1" ht="15.75" x14ac:dyDescent="0.25">
      <c r="A44" s="298" t="s">
        <v>1409</v>
      </c>
      <c r="B44" s="259">
        <f>I10-I27</f>
        <v>0</v>
      </c>
      <c r="C44" s="258">
        <f>B10-B27</f>
        <v>0</v>
      </c>
      <c r="D44" s="317"/>
      <c r="E44" s="317"/>
      <c r="F44" s="317"/>
      <c r="G44" s="293"/>
      <c r="H44" s="293"/>
      <c r="I44" s="293"/>
      <c r="J44" s="293"/>
    </row>
    <row r="45" spans="1:11" s="299" customFormat="1" ht="15.75" x14ac:dyDescent="0.25">
      <c r="A45" s="298" t="s">
        <v>1410</v>
      </c>
      <c r="B45" s="259">
        <f>I11-I28</f>
        <v>0</v>
      </c>
      <c r="C45" s="258">
        <f>B11-B28</f>
        <v>0</v>
      </c>
      <c r="D45" s="260"/>
      <c r="E45" s="260"/>
      <c r="F45" s="260"/>
      <c r="G45" s="293"/>
      <c r="H45" s="293"/>
      <c r="I45" s="293"/>
      <c r="J45" s="293"/>
    </row>
    <row r="46" spans="1:11" s="299" customFormat="1" ht="15.75" x14ac:dyDescent="0.25">
      <c r="A46" s="298" t="s">
        <v>1411</v>
      </c>
      <c r="B46" s="259">
        <f>I12-I29</f>
        <v>0</v>
      </c>
      <c r="C46" s="258">
        <f>B12-B29</f>
        <v>0</v>
      </c>
      <c r="D46" s="260"/>
      <c r="E46" s="260"/>
      <c r="F46" s="260"/>
      <c r="G46" s="293"/>
      <c r="H46" s="293"/>
      <c r="I46" s="293"/>
      <c r="J46" s="293"/>
    </row>
    <row r="47" spans="1:11" s="299" customFormat="1" ht="15.75" x14ac:dyDescent="0.25">
      <c r="A47" s="298" t="s">
        <v>1412</v>
      </c>
      <c r="B47" s="259">
        <f>I13-I30</f>
        <v>0</v>
      </c>
      <c r="C47" s="258">
        <f>B13-B30</f>
        <v>0</v>
      </c>
      <c r="D47" s="260"/>
      <c r="E47" s="260"/>
      <c r="F47" s="260"/>
      <c r="G47" s="293"/>
      <c r="H47" s="293"/>
      <c r="I47" s="293"/>
      <c r="J47" s="293"/>
    </row>
    <row r="48" spans="1:11" s="299" customFormat="1" ht="15.75" x14ac:dyDescent="0.25">
      <c r="A48" s="298" t="s">
        <v>1413</v>
      </c>
      <c r="B48" s="259">
        <f>I14-I31</f>
        <v>0</v>
      </c>
      <c r="C48" s="258">
        <f>B14-B31</f>
        <v>0</v>
      </c>
      <c r="D48" s="260"/>
      <c r="E48" s="260"/>
      <c r="F48" s="260"/>
      <c r="G48" s="293"/>
      <c r="H48" s="293"/>
      <c r="I48" s="293"/>
      <c r="J48" s="293"/>
    </row>
    <row r="49" spans="1:10" s="299" customFormat="1" ht="15.75" x14ac:dyDescent="0.25">
      <c r="A49" s="300" t="s">
        <v>1414</v>
      </c>
      <c r="B49" s="259">
        <f>SUM(B44:B48)</f>
        <v>0</v>
      </c>
      <c r="C49" s="259">
        <f>SUM(C44:C48)</f>
        <v>0</v>
      </c>
      <c r="D49" s="259">
        <f>SUM(D44:D48)</f>
        <v>0</v>
      </c>
      <c r="E49" s="259">
        <f>SUM(E44:E48)</f>
        <v>0</v>
      </c>
      <c r="F49" s="259">
        <f>SUM(F44:F48)</f>
        <v>0</v>
      </c>
      <c r="G49" s="293"/>
      <c r="H49" s="293"/>
      <c r="I49" s="293"/>
      <c r="J49" s="293"/>
    </row>
    <row r="50" spans="1:10" s="299" customFormat="1" ht="15.75" x14ac:dyDescent="0.25">
      <c r="A50" s="298"/>
      <c r="B50" s="259"/>
      <c r="C50" s="259"/>
      <c r="D50" s="259"/>
      <c r="E50" s="259"/>
      <c r="F50" s="259"/>
      <c r="G50" s="293"/>
      <c r="H50" s="293"/>
      <c r="I50" s="293"/>
      <c r="J50" s="293"/>
    </row>
    <row r="51" spans="1:10" s="299" customFormat="1" ht="15.75" x14ac:dyDescent="0.25">
      <c r="A51" s="298" t="s">
        <v>1415</v>
      </c>
      <c r="B51" s="259">
        <f>I17-I34</f>
        <v>0</v>
      </c>
      <c r="C51" s="258">
        <f>B17-B34</f>
        <v>0</v>
      </c>
      <c r="D51" s="275"/>
      <c r="E51" s="275"/>
      <c r="F51" s="275"/>
      <c r="G51" s="293"/>
      <c r="H51" s="293"/>
      <c r="I51" s="293"/>
      <c r="J51" s="293"/>
    </row>
    <row r="52" spans="1:10" s="299" customFormat="1" ht="15.75" x14ac:dyDescent="0.25">
      <c r="A52" s="298" t="s">
        <v>1416</v>
      </c>
      <c r="B52" s="259">
        <f>I18-I35</f>
        <v>0</v>
      </c>
      <c r="C52" s="258">
        <f>B18-B35</f>
        <v>0</v>
      </c>
      <c r="D52" s="260"/>
      <c r="E52" s="260"/>
      <c r="F52" s="260"/>
      <c r="G52" s="293"/>
      <c r="H52" s="293"/>
      <c r="I52" s="293"/>
      <c r="J52" s="293"/>
    </row>
    <row r="53" spans="1:10" s="299" customFormat="1" ht="15.75" x14ac:dyDescent="0.25">
      <c r="A53" s="298" t="s">
        <v>1417</v>
      </c>
      <c r="B53" s="259">
        <f>I19-I36</f>
        <v>0</v>
      </c>
      <c r="C53" s="258">
        <f>B19-B36</f>
        <v>0</v>
      </c>
      <c r="D53" s="260"/>
      <c r="E53" s="260"/>
      <c r="F53" s="260"/>
      <c r="G53" s="293"/>
      <c r="H53" s="293"/>
      <c r="I53" s="293"/>
      <c r="J53" s="293"/>
    </row>
    <row r="54" spans="1:10" s="299" customFormat="1" ht="15.75" x14ac:dyDescent="0.25">
      <c r="A54" s="298" t="s">
        <v>1418</v>
      </c>
      <c r="B54" s="259">
        <f>I20-I37</f>
        <v>0</v>
      </c>
      <c r="C54" s="258">
        <f>B20-B37</f>
        <v>0</v>
      </c>
      <c r="D54" s="275"/>
      <c r="E54" s="275"/>
      <c r="F54" s="275"/>
      <c r="G54" s="293"/>
      <c r="H54" s="293"/>
      <c r="I54" s="293"/>
      <c r="J54" s="293"/>
    </row>
    <row r="55" spans="1:10" s="299" customFormat="1" ht="16.5" thickBot="1" x14ac:dyDescent="0.3">
      <c r="A55" s="314"/>
      <c r="B55" s="261"/>
      <c r="C55" s="261"/>
      <c r="D55" s="261"/>
      <c r="E55" s="261"/>
      <c r="F55" s="261"/>
      <c r="G55" s="293"/>
      <c r="H55" s="293"/>
      <c r="I55" s="293"/>
      <c r="J55" s="293"/>
    </row>
    <row r="56" spans="1:10" s="299" customFormat="1" ht="16.5" thickBot="1" x14ac:dyDescent="0.3">
      <c r="A56" s="315" t="s">
        <v>119</v>
      </c>
      <c r="B56" s="262">
        <f>SUM(B49:B54)</f>
        <v>0</v>
      </c>
      <c r="C56" s="262">
        <f>SUM(C49:C54)</f>
        <v>0</v>
      </c>
      <c r="D56" s="262">
        <f>SUM(D49:D54)</f>
        <v>0</v>
      </c>
      <c r="E56" s="262">
        <f>SUM(E49:E54)</f>
        <v>0</v>
      </c>
      <c r="F56" s="262">
        <f>SUM(F49:F54)</f>
        <v>0</v>
      </c>
      <c r="G56" s="293"/>
      <c r="H56" s="293"/>
      <c r="I56" s="293"/>
      <c r="J56" s="293"/>
    </row>
    <row r="57" spans="1:10" s="299" customFormat="1" ht="15.75" x14ac:dyDescent="0.25">
      <c r="A57" s="302"/>
      <c r="B57" s="309"/>
      <c r="C57" s="309"/>
      <c r="D57" s="309"/>
      <c r="E57" s="309"/>
      <c r="F57" s="293"/>
      <c r="G57" s="293"/>
      <c r="H57" s="293"/>
      <c r="I57" s="293"/>
      <c r="J57" s="293"/>
    </row>
    <row r="58" spans="1:10" s="183" customFormat="1" ht="15.75" hidden="1" x14ac:dyDescent="0.25">
      <c r="A58" s="316"/>
      <c r="B58" s="316"/>
      <c r="C58" s="316"/>
      <c r="D58" s="316"/>
      <c r="E58" s="316"/>
      <c r="F58" s="316"/>
      <c r="G58" s="316"/>
      <c r="H58" s="316"/>
      <c r="I58" s="316"/>
      <c r="J58" s="316"/>
    </row>
    <row r="59" spans="1:10" s="183" customFormat="1" ht="15.75" hidden="1" x14ac:dyDescent="0.25">
      <c r="A59" s="316"/>
      <c r="B59" s="316"/>
      <c r="C59" s="316"/>
      <c r="D59" s="316"/>
      <c r="E59" s="316"/>
      <c r="F59" s="316"/>
      <c r="G59" s="316"/>
      <c r="H59" s="316"/>
      <c r="I59" s="316"/>
      <c r="J59" s="316"/>
    </row>
    <row r="60" spans="1:10" s="183" customFormat="1" ht="15.75" hidden="1" x14ac:dyDescent="0.25">
      <c r="A60" s="316"/>
      <c r="B60" s="316"/>
      <c r="C60" s="316"/>
      <c r="D60" s="316"/>
      <c r="E60" s="316"/>
      <c r="F60" s="316"/>
      <c r="G60" s="316"/>
      <c r="H60" s="316"/>
      <c r="I60" s="316"/>
      <c r="J60" s="316"/>
    </row>
    <row r="61" spans="1:10" s="183" customFormat="1" ht="15.75" hidden="1" x14ac:dyDescent="0.25">
      <c r="A61" s="316"/>
      <c r="B61" s="316"/>
      <c r="C61" s="316"/>
      <c r="D61" s="316"/>
      <c r="E61" s="316"/>
      <c r="F61" s="316"/>
      <c r="G61" s="316"/>
      <c r="H61" s="316"/>
      <c r="I61" s="316"/>
      <c r="J61" s="316"/>
    </row>
    <row r="62" spans="1:10" s="183" customFormat="1" ht="15.75" hidden="1" x14ac:dyDescent="0.25">
      <c r="A62" s="316"/>
      <c r="B62" s="316"/>
      <c r="C62" s="316"/>
      <c r="D62" s="316"/>
      <c r="E62" s="316"/>
      <c r="F62" s="316"/>
      <c r="G62" s="316"/>
      <c r="H62" s="316"/>
      <c r="I62" s="316"/>
      <c r="J62" s="316"/>
    </row>
    <row r="63" spans="1:10" s="183" customFormat="1" ht="15.75" hidden="1" x14ac:dyDescent="0.25">
      <c r="A63" s="316"/>
      <c r="B63" s="316"/>
      <c r="C63" s="316"/>
      <c r="D63" s="316"/>
      <c r="E63" s="316"/>
      <c r="F63" s="316"/>
      <c r="G63" s="316"/>
      <c r="H63" s="316"/>
      <c r="I63" s="316"/>
      <c r="J63" s="316"/>
    </row>
    <row r="64" spans="1:10" s="183" customFormat="1" ht="15.75" hidden="1" x14ac:dyDescent="0.25">
      <c r="A64" s="316"/>
      <c r="B64" s="316"/>
      <c r="C64" s="316"/>
      <c r="D64" s="316"/>
      <c r="E64" s="316"/>
      <c r="F64" s="316"/>
      <c r="G64" s="316"/>
      <c r="H64" s="316"/>
      <c r="I64" s="316"/>
      <c r="J64" s="316"/>
    </row>
    <row r="65" spans="1:10" s="183" customFormat="1" ht="15.75" hidden="1" x14ac:dyDescent="0.25">
      <c r="A65" s="316"/>
      <c r="B65" s="316"/>
      <c r="C65" s="316"/>
      <c r="D65" s="316"/>
      <c r="E65" s="316"/>
      <c r="F65" s="316"/>
      <c r="G65" s="316"/>
      <c r="H65" s="316"/>
      <c r="I65" s="316"/>
      <c r="J65" s="316"/>
    </row>
    <row r="66" spans="1:10" s="183" customFormat="1" ht="15.75" hidden="1" x14ac:dyDescent="0.25">
      <c r="A66" s="316"/>
      <c r="B66" s="316"/>
      <c r="C66" s="316"/>
      <c r="D66" s="316"/>
      <c r="E66" s="316"/>
      <c r="F66" s="316"/>
      <c r="G66" s="316"/>
      <c r="H66" s="316"/>
      <c r="I66" s="316"/>
      <c r="J66" s="316"/>
    </row>
    <row r="67" spans="1:10" s="183" customFormat="1" ht="15.75" hidden="1" x14ac:dyDescent="0.25">
      <c r="A67" s="316"/>
      <c r="B67" s="316"/>
      <c r="C67" s="316"/>
      <c r="D67" s="316"/>
      <c r="E67" s="316"/>
      <c r="F67" s="316"/>
      <c r="G67" s="316"/>
      <c r="H67" s="316"/>
      <c r="I67" s="316"/>
      <c r="J67" s="316"/>
    </row>
    <row r="68" spans="1:10" s="183" customFormat="1" ht="15.75" hidden="1" x14ac:dyDescent="0.25">
      <c r="A68" s="316"/>
      <c r="B68" s="316"/>
      <c r="C68" s="316"/>
      <c r="D68" s="316"/>
      <c r="E68" s="316"/>
      <c r="F68" s="316"/>
      <c r="G68" s="316"/>
      <c r="H68" s="316"/>
      <c r="I68" s="316"/>
      <c r="J68" s="316"/>
    </row>
    <row r="69" spans="1:10" s="183" customFormat="1" ht="15.75" hidden="1" x14ac:dyDescent="0.25">
      <c r="A69" s="316"/>
      <c r="B69" s="316"/>
      <c r="C69" s="316"/>
      <c r="D69" s="316"/>
      <c r="E69" s="316"/>
      <c r="F69" s="316"/>
      <c r="G69" s="316"/>
      <c r="H69" s="316"/>
      <c r="I69" s="316"/>
      <c r="J69" s="316"/>
    </row>
    <row r="70" spans="1:10" s="183" customFormat="1" ht="15.75" hidden="1" x14ac:dyDescent="0.25">
      <c r="A70" s="316"/>
      <c r="B70" s="316"/>
      <c r="C70" s="316"/>
      <c r="D70" s="316"/>
      <c r="E70" s="316"/>
      <c r="F70" s="316"/>
      <c r="G70" s="316"/>
      <c r="H70" s="316"/>
      <c r="I70" s="316"/>
      <c r="J70" s="316"/>
    </row>
    <row r="71" spans="1:10" s="183" customFormat="1" ht="15.75" hidden="1" x14ac:dyDescent="0.25">
      <c r="A71" s="316"/>
      <c r="B71" s="316"/>
      <c r="C71" s="316"/>
      <c r="D71" s="316"/>
      <c r="E71" s="316"/>
      <c r="F71" s="316"/>
      <c r="G71" s="316"/>
      <c r="H71" s="316"/>
      <c r="I71" s="316"/>
      <c r="J71" s="316"/>
    </row>
    <row r="72" spans="1:10" s="183" customFormat="1" ht="15.75" hidden="1" x14ac:dyDescent="0.25">
      <c r="A72" s="316"/>
      <c r="B72" s="316"/>
      <c r="C72" s="316"/>
      <c r="D72" s="316"/>
      <c r="E72" s="316"/>
      <c r="F72" s="316"/>
      <c r="G72" s="316"/>
      <c r="H72" s="316"/>
      <c r="I72" s="316"/>
      <c r="J72" s="316"/>
    </row>
    <row r="73" spans="1:10" s="183" customFormat="1" ht="15.75" hidden="1" x14ac:dyDescent="0.25">
      <c r="A73" s="316"/>
      <c r="B73" s="316"/>
      <c r="C73" s="316"/>
      <c r="D73" s="316"/>
      <c r="E73" s="316"/>
      <c r="F73" s="316"/>
      <c r="G73" s="316"/>
      <c r="H73" s="316"/>
      <c r="I73" s="316"/>
      <c r="J73" s="316"/>
    </row>
    <row r="74" spans="1:10" s="183" customFormat="1" ht="15.75" hidden="1" x14ac:dyDescent="0.25">
      <c r="A74" s="316"/>
      <c r="B74" s="316"/>
      <c r="C74" s="316"/>
      <c r="D74" s="316"/>
      <c r="E74" s="316"/>
      <c r="F74" s="316"/>
      <c r="G74" s="316"/>
      <c r="H74" s="316"/>
      <c r="I74" s="316"/>
      <c r="J74" s="316"/>
    </row>
    <row r="75" spans="1:10" s="183" customFormat="1" ht="15.75" hidden="1" x14ac:dyDescent="0.25">
      <c r="A75" s="316"/>
      <c r="B75" s="316"/>
      <c r="C75" s="316"/>
      <c r="D75" s="316"/>
      <c r="E75" s="316"/>
      <c r="F75" s="316"/>
      <c r="G75" s="316"/>
      <c r="H75" s="316"/>
      <c r="I75" s="316"/>
      <c r="J75" s="316"/>
    </row>
    <row r="76" spans="1:10" s="183" customFormat="1" ht="15.75" hidden="1" x14ac:dyDescent="0.25">
      <c r="A76" s="316"/>
      <c r="B76" s="316"/>
      <c r="C76" s="316"/>
      <c r="D76" s="316"/>
      <c r="E76" s="316"/>
      <c r="F76" s="316"/>
      <c r="G76" s="316"/>
      <c r="H76" s="316"/>
      <c r="I76" s="316"/>
      <c r="J76" s="316"/>
    </row>
    <row r="77" spans="1:10" s="183" customFormat="1" ht="15.75" hidden="1" x14ac:dyDescent="0.25">
      <c r="A77" s="316"/>
      <c r="B77" s="316"/>
      <c r="C77" s="316"/>
      <c r="D77" s="316"/>
      <c r="E77" s="316"/>
      <c r="F77" s="316"/>
      <c r="G77" s="316"/>
      <c r="H77" s="316"/>
      <c r="I77" s="316"/>
      <c r="J77" s="316"/>
    </row>
    <row r="78" spans="1:10" s="183" customFormat="1" ht="15.75" hidden="1" x14ac:dyDescent="0.25">
      <c r="A78" s="316"/>
      <c r="B78" s="316"/>
      <c r="C78" s="316"/>
      <c r="D78" s="316"/>
      <c r="E78" s="316"/>
      <c r="F78" s="316"/>
      <c r="G78" s="316"/>
      <c r="H78" s="316"/>
      <c r="I78" s="316"/>
      <c r="J78" s="316"/>
    </row>
    <row r="79" spans="1:10" s="183" customFormat="1" ht="15.75" hidden="1" x14ac:dyDescent="0.25">
      <c r="A79" s="316"/>
      <c r="B79" s="316"/>
      <c r="C79" s="316"/>
      <c r="D79" s="316"/>
      <c r="E79" s="316"/>
      <c r="F79" s="316"/>
      <c r="G79" s="316"/>
      <c r="H79" s="316"/>
      <c r="I79" s="316"/>
      <c r="J79" s="316"/>
    </row>
    <row r="80" spans="1:10" s="183" customFormat="1" ht="15.75" hidden="1" x14ac:dyDescent="0.25">
      <c r="A80" s="316"/>
      <c r="B80" s="316"/>
      <c r="C80" s="316"/>
      <c r="D80" s="316"/>
      <c r="E80" s="316"/>
      <c r="F80" s="316"/>
      <c r="G80" s="316"/>
      <c r="H80" s="316"/>
      <c r="I80" s="316"/>
      <c r="J80" s="316"/>
    </row>
    <row r="81" spans="1:10" s="183" customFormat="1" ht="15.75" hidden="1" x14ac:dyDescent="0.25">
      <c r="A81" s="316"/>
      <c r="B81" s="316"/>
      <c r="C81" s="316"/>
      <c r="D81" s="316"/>
      <c r="E81" s="316"/>
      <c r="F81" s="316"/>
      <c r="G81" s="316"/>
      <c r="H81" s="316"/>
      <c r="I81" s="316"/>
      <c r="J81" s="316"/>
    </row>
    <row r="82" spans="1:10" s="183" customFormat="1" ht="15.75" hidden="1" x14ac:dyDescent="0.25">
      <c r="A82" s="316"/>
      <c r="B82" s="316"/>
      <c r="C82" s="316"/>
      <c r="D82" s="316"/>
      <c r="E82" s="316"/>
      <c r="F82" s="316"/>
      <c r="G82" s="316"/>
      <c r="H82" s="316"/>
      <c r="I82" s="316"/>
      <c r="J82" s="316"/>
    </row>
    <row r="83" spans="1:10" s="183" customFormat="1" ht="15.75" hidden="1" x14ac:dyDescent="0.25">
      <c r="A83" s="316"/>
      <c r="B83" s="316"/>
      <c r="C83" s="316"/>
      <c r="D83" s="316"/>
      <c r="E83" s="316"/>
      <c r="F83" s="316"/>
      <c r="G83" s="316"/>
      <c r="H83" s="316"/>
      <c r="I83" s="316"/>
      <c r="J83" s="316"/>
    </row>
    <row r="84" spans="1:10" s="183" customFormat="1" ht="15.75" hidden="1" x14ac:dyDescent="0.25">
      <c r="A84" s="316"/>
      <c r="B84" s="316"/>
      <c r="C84" s="316"/>
      <c r="D84" s="316"/>
      <c r="E84" s="316"/>
      <c r="F84" s="316"/>
      <c r="G84" s="316"/>
      <c r="H84" s="316"/>
      <c r="I84" s="316"/>
      <c r="J84" s="316"/>
    </row>
    <row r="85" spans="1:10" s="183" customFormat="1" ht="15.75" hidden="1" x14ac:dyDescent="0.25">
      <c r="A85" s="316"/>
      <c r="B85" s="316"/>
      <c r="C85" s="316"/>
      <c r="D85" s="316"/>
      <c r="E85" s="316"/>
      <c r="F85" s="316"/>
      <c r="G85" s="316"/>
      <c r="H85" s="316"/>
      <c r="I85" s="316"/>
      <c r="J85" s="316"/>
    </row>
    <row r="86" spans="1:10" s="183" customFormat="1" ht="15.75" hidden="1" x14ac:dyDescent="0.25">
      <c r="A86" s="316"/>
      <c r="B86" s="316"/>
      <c r="C86" s="316"/>
      <c r="D86" s="316"/>
      <c r="E86" s="316"/>
      <c r="F86" s="316"/>
      <c r="G86" s="316"/>
      <c r="H86" s="316"/>
      <c r="I86" s="316"/>
      <c r="J86" s="316"/>
    </row>
    <row r="87" spans="1:10" s="183" customFormat="1" ht="15.75" hidden="1" x14ac:dyDescent="0.25">
      <c r="A87" s="316"/>
      <c r="B87" s="316"/>
      <c r="C87" s="316"/>
      <c r="D87" s="316"/>
      <c r="E87" s="316"/>
      <c r="F87" s="316"/>
      <c r="G87" s="316"/>
      <c r="H87" s="316"/>
      <c r="I87" s="316"/>
      <c r="J87" s="316"/>
    </row>
    <row r="88" spans="1:10" s="183" customFormat="1" ht="15.75" hidden="1" x14ac:dyDescent="0.25">
      <c r="A88" s="316"/>
      <c r="B88" s="316"/>
      <c r="C88" s="316"/>
      <c r="D88" s="316"/>
      <c r="E88" s="316"/>
      <c r="F88" s="316"/>
      <c r="G88" s="316"/>
      <c r="H88" s="316"/>
      <c r="I88" s="316"/>
      <c r="J88" s="316"/>
    </row>
    <row r="89" spans="1:10" s="183" customFormat="1" ht="15.75" hidden="1" x14ac:dyDescent="0.25">
      <c r="A89" s="316"/>
      <c r="B89" s="316"/>
      <c r="C89" s="316"/>
      <c r="D89" s="316"/>
      <c r="E89" s="316"/>
      <c r="F89" s="316"/>
      <c r="G89" s="316"/>
      <c r="H89" s="316"/>
      <c r="I89" s="316"/>
      <c r="J89" s="316"/>
    </row>
    <row r="90" spans="1:10" s="183" customFormat="1" ht="15.75" hidden="1" x14ac:dyDescent="0.25">
      <c r="A90" s="316"/>
      <c r="B90" s="316"/>
      <c r="C90" s="316"/>
      <c r="D90" s="316"/>
      <c r="E90" s="316"/>
      <c r="F90" s="316"/>
      <c r="G90" s="316"/>
      <c r="H90" s="316"/>
      <c r="I90" s="316"/>
      <c r="J90" s="316"/>
    </row>
    <row r="91" spans="1:10" s="183" customFormat="1" ht="15.75" hidden="1" x14ac:dyDescent="0.25">
      <c r="A91" s="316"/>
      <c r="B91" s="316"/>
      <c r="C91" s="316"/>
      <c r="D91" s="316"/>
      <c r="E91" s="316"/>
      <c r="F91" s="316"/>
      <c r="G91" s="316"/>
      <c r="H91" s="316"/>
      <c r="I91" s="316"/>
      <c r="J91" s="316"/>
    </row>
    <row r="92" spans="1:10" s="183" customFormat="1" ht="15.75" hidden="1" x14ac:dyDescent="0.25">
      <c r="A92" s="316"/>
      <c r="B92" s="316"/>
      <c r="C92" s="316"/>
      <c r="D92" s="316"/>
      <c r="E92" s="316"/>
      <c r="F92" s="316"/>
      <c r="G92" s="316"/>
      <c r="H92" s="316"/>
      <c r="I92" s="316"/>
      <c r="J92" s="316"/>
    </row>
    <row r="93" spans="1:10" s="183" customFormat="1" ht="15.75" hidden="1" x14ac:dyDescent="0.25">
      <c r="A93" s="316"/>
      <c r="B93" s="316"/>
      <c r="C93" s="316"/>
      <c r="D93" s="316"/>
      <c r="E93" s="316"/>
      <c r="F93" s="316"/>
      <c r="G93" s="316"/>
      <c r="H93" s="316"/>
      <c r="I93" s="316"/>
      <c r="J93" s="316"/>
    </row>
    <row r="94" spans="1:10" s="183" customFormat="1" ht="15.75" hidden="1" x14ac:dyDescent="0.25">
      <c r="A94" s="316"/>
      <c r="B94" s="316"/>
      <c r="C94" s="316"/>
      <c r="D94" s="316"/>
      <c r="E94" s="316"/>
      <c r="F94" s="316"/>
      <c r="G94" s="316"/>
      <c r="H94" s="316"/>
      <c r="I94" s="316"/>
      <c r="J94" s="316"/>
    </row>
    <row r="95" spans="1:10" s="183" customFormat="1" ht="15.75" hidden="1" x14ac:dyDescent="0.25">
      <c r="A95" s="316"/>
      <c r="B95" s="316"/>
      <c r="C95" s="316"/>
      <c r="D95" s="316"/>
      <c r="E95" s="316"/>
      <c r="F95" s="316"/>
      <c r="G95" s="316"/>
      <c r="H95" s="316"/>
      <c r="I95" s="316"/>
      <c r="J95" s="316"/>
    </row>
    <row r="96" spans="1:10" s="183" customFormat="1" ht="15.75" hidden="1" x14ac:dyDescent="0.25">
      <c r="A96" s="316"/>
      <c r="B96" s="316"/>
      <c r="C96" s="316"/>
      <c r="D96" s="316"/>
      <c r="E96" s="316"/>
      <c r="F96" s="316"/>
      <c r="G96" s="316"/>
      <c r="H96" s="316"/>
      <c r="I96" s="316"/>
      <c r="J96" s="316"/>
    </row>
    <row r="97" spans="1:10" s="183" customFormat="1" ht="15.75" hidden="1" x14ac:dyDescent="0.25">
      <c r="A97" s="316"/>
      <c r="B97" s="316"/>
      <c r="C97" s="316"/>
      <c r="D97" s="316"/>
      <c r="E97" s="316"/>
      <c r="F97" s="316"/>
      <c r="G97" s="316"/>
      <c r="H97" s="316"/>
      <c r="I97" s="316"/>
      <c r="J97" s="316"/>
    </row>
    <row r="98" spans="1:10" s="183" customFormat="1" ht="15.75" hidden="1" x14ac:dyDescent="0.25">
      <c r="A98" s="316"/>
      <c r="B98" s="316"/>
      <c r="C98" s="316"/>
      <c r="D98" s="316"/>
      <c r="E98" s="316"/>
      <c r="F98" s="316"/>
      <c r="G98" s="316"/>
      <c r="H98" s="316"/>
      <c r="I98" s="316"/>
      <c r="J98" s="316"/>
    </row>
    <row r="99" spans="1:10" s="183" customFormat="1" ht="15.75" hidden="1" x14ac:dyDescent="0.25">
      <c r="A99" s="316"/>
      <c r="B99" s="316"/>
      <c r="C99" s="316"/>
      <c r="D99" s="316"/>
      <c r="E99" s="316"/>
      <c r="F99" s="316"/>
      <c r="G99" s="316"/>
      <c r="H99" s="316"/>
      <c r="I99" s="316"/>
      <c r="J99" s="316"/>
    </row>
    <row r="100" spans="1:10" s="183" customFormat="1" ht="15.75" hidden="1" x14ac:dyDescent="0.25">
      <c r="A100" s="316"/>
      <c r="B100" s="316"/>
      <c r="C100" s="316"/>
      <c r="D100" s="316"/>
      <c r="E100" s="316"/>
      <c r="F100" s="316"/>
      <c r="G100" s="316"/>
      <c r="H100" s="316"/>
      <c r="I100" s="316"/>
      <c r="J100" s="316"/>
    </row>
    <row r="101" spans="1:10" s="183" customFormat="1" ht="15.75" hidden="1" x14ac:dyDescent="0.25">
      <c r="A101" s="316"/>
      <c r="B101" s="316"/>
      <c r="C101" s="316"/>
      <c r="D101" s="316"/>
      <c r="E101" s="316"/>
      <c r="F101" s="316"/>
      <c r="G101" s="316"/>
      <c r="H101" s="316"/>
      <c r="I101" s="316"/>
      <c r="J101" s="316"/>
    </row>
    <row r="102" spans="1:10" s="183" customFormat="1" ht="15.75" hidden="1" x14ac:dyDescent="0.25">
      <c r="A102" s="316"/>
      <c r="B102" s="316"/>
      <c r="C102" s="316"/>
      <c r="D102" s="316"/>
      <c r="E102" s="316"/>
      <c r="F102" s="316"/>
      <c r="G102" s="316"/>
      <c r="H102" s="316"/>
      <c r="I102" s="316"/>
      <c r="J102" s="316"/>
    </row>
    <row r="103" spans="1:10" s="183" customFormat="1" ht="15.75" hidden="1" x14ac:dyDescent="0.25">
      <c r="A103" s="316"/>
      <c r="B103" s="316"/>
      <c r="C103" s="316"/>
      <c r="D103" s="316"/>
      <c r="E103" s="316"/>
      <c r="F103" s="316"/>
      <c r="G103" s="316"/>
      <c r="H103" s="316"/>
      <c r="I103" s="316"/>
      <c r="J103" s="316"/>
    </row>
    <row r="104" spans="1:10" s="183" customFormat="1" ht="15.75" hidden="1" x14ac:dyDescent="0.25">
      <c r="A104" s="316"/>
      <c r="B104" s="316"/>
      <c r="C104" s="316"/>
      <c r="D104" s="316"/>
      <c r="E104" s="316"/>
      <c r="F104" s="316"/>
      <c r="G104" s="316"/>
      <c r="H104" s="316"/>
      <c r="I104" s="316"/>
      <c r="J104" s="316"/>
    </row>
    <row r="105" spans="1:10" s="183" customFormat="1" ht="15.75" hidden="1" x14ac:dyDescent="0.25">
      <c r="A105" s="316"/>
      <c r="B105" s="316"/>
      <c r="C105" s="316"/>
      <c r="D105" s="316"/>
      <c r="E105" s="316"/>
      <c r="F105" s="316"/>
      <c r="G105" s="316"/>
      <c r="H105" s="316"/>
      <c r="I105" s="316"/>
      <c r="J105" s="316"/>
    </row>
    <row r="106" spans="1:10" s="183" customFormat="1" ht="15.75" hidden="1" x14ac:dyDescent="0.25">
      <c r="A106" s="316"/>
      <c r="B106" s="316"/>
      <c r="C106" s="316"/>
      <c r="D106" s="316"/>
      <c r="E106" s="316"/>
      <c r="F106" s="316"/>
      <c r="G106" s="316"/>
      <c r="H106" s="316"/>
      <c r="I106" s="316"/>
      <c r="J106" s="316"/>
    </row>
    <row r="107" spans="1:10" s="183" customFormat="1" ht="15.75" hidden="1" x14ac:dyDescent="0.25">
      <c r="A107" s="316"/>
      <c r="B107" s="316"/>
      <c r="C107" s="316"/>
      <c r="D107" s="316"/>
      <c r="E107" s="316"/>
      <c r="F107" s="316"/>
      <c r="G107" s="316"/>
      <c r="H107" s="316"/>
      <c r="I107" s="316"/>
      <c r="J107" s="316"/>
    </row>
    <row r="108" spans="1:10" s="183" customFormat="1" ht="15.75" hidden="1" x14ac:dyDescent="0.25">
      <c r="A108" s="316"/>
      <c r="B108" s="316"/>
      <c r="C108" s="316"/>
      <c r="D108" s="316"/>
      <c r="E108" s="316"/>
      <c r="F108" s="316"/>
      <c r="G108" s="316"/>
      <c r="H108" s="316"/>
      <c r="I108" s="316"/>
      <c r="J108" s="316"/>
    </row>
    <row r="109" spans="1:10" s="183" customFormat="1" ht="15.75" hidden="1" x14ac:dyDescent="0.25">
      <c r="A109" s="316"/>
      <c r="B109" s="316"/>
      <c r="C109" s="316"/>
      <c r="D109" s="316"/>
      <c r="E109" s="316"/>
      <c r="F109" s="316"/>
      <c r="G109" s="316"/>
      <c r="H109" s="316"/>
      <c r="I109" s="316"/>
      <c r="J109" s="316"/>
    </row>
    <row r="110" spans="1:10" s="183" customFormat="1" ht="15.75" hidden="1" x14ac:dyDescent="0.25">
      <c r="A110" s="316"/>
      <c r="B110" s="316"/>
      <c r="C110" s="316"/>
      <c r="D110" s="316"/>
      <c r="E110" s="316"/>
      <c r="F110" s="316"/>
      <c r="G110" s="316"/>
      <c r="H110" s="316"/>
      <c r="I110" s="316"/>
      <c r="J110" s="316"/>
    </row>
    <row r="111" spans="1:10" s="183" customFormat="1" ht="15.75" hidden="1" x14ac:dyDescent="0.25">
      <c r="A111" s="316"/>
      <c r="B111" s="316"/>
      <c r="C111" s="316"/>
      <c r="D111" s="316"/>
      <c r="E111" s="316"/>
      <c r="F111" s="316"/>
      <c r="G111" s="316"/>
      <c r="H111" s="316"/>
      <c r="I111" s="316"/>
      <c r="J111" s="316"/>
    </row>
    <row r="112" spans="1:10" s="183" customFormat="1" ht="15.75" hidden="1" x14ac:dyDescent="0.25">
      <c r="A112" s="316"/>
      <c r="B112" s="316"/>
      <c r="C112" s="316"/>
      <c r="D112" s="316"/>
      <c r="E112" s="316"/>
      <c r="F112" s="316"/>
      <c r="G112" s="316"/>
      <c r="H112" s="316"/>
      <c r="I112" s="316"/>
      <c r="J112" s="316"/>
    </row>
    <row r="113" spans="1:10" s="183" customFormat="1" ht="15.75" hidden="1" x14ac:dyDescent="0.25">
      <c r="A113" s="316"/>
      <c r="B113" s="316"/>
      <c r="C113" s="316"/>
      <c r="D113" s="316"/>
      <c r="E113" s="316"/>
      <c r="F113" s="316"/>
      <c r="G113" s="316"/>
      <c r="H113" s="316"/>
      <c r="I113" s="316"/>
      <c r="J113" s="316"/>
    </row>
    <row r="114" spans="1:10" s="183" customFormat="1" ht="15.75" hidden="1" x14ac:dyDescent="0.25">
      <c r="A114" s="316"/>
      <c r="B114" s="316"/>
      <c r="C114" s="316"/>
      <c r="D114" s="316"/>
      <c r="E114" s="316"/>
      <c r="F114" s="316"/>
      <c r="G114" s="316"/>
      <c r="H114" s="316"/>
      <c r="I114" s="316"/>
      <c r="J114" s="316"/>
    </row>
    <row r="115" spans="1:10" s="183" customFormat="1" ht="15.75" hidden="1" x14ac:dyDescent="0.25">
      <c r="A115" s="316"/>
      <c r="B115" s="316"/>
      <c r="C115" s="316"/>
      <c r="D115" s="316"/>
      <c r="E115" s="316"/>
      <c r="F115" s="316"/>
      <c r="G115" s="316"/>
      <c r="H115" s="316"/>
      <c r="I115" s="316"/>
      <c r="J115" s="316"/>
    </row>
    <row r="116" spans="1:10" s="183" customFormat="1" ht="15.75" hidden="1" x14ac:dyDescent="0.25">
      <c r="A116" s="316"/>
      <c r="B116" s="316"/>
      <c r="C116" s="316"/>
      <c r="D116" s="316"/>
      <c r="E116" s="316"/>
      <c r="F116" s="316"/>
      <c r="G116" s="316"/>
      <c r="H116" s="316"/>
      <c r="I116" s="316"/>
      <c r="J116" s="316"/>
    </row>
    <row r="117" spans="1:10" s="183" customFormat="1" ht="15.75" hidden="1" x14ac:dyDescent="0.25">
      <c r="A117" s="316"/>
      <c r="B117" s="316"/>
      <c r="C117" s="316"/>
      <c r="D117" s="316"/>
      <c r="E117" s="316"/>
      <c r="F117" s="316"/>
      <c r="G117" s="316"/>
      <c r="H117" s="316"/>
      <c r="I117" s="316"/>
      <c r="J117" s="316"/>
    </row>
    <row r="118" spans="1:10" s="183" customFormat="1" hidden="1" x14ac:dyDescent="0.2"/>
    <row r="119" spans="1:10" s="183" customFormat="1" hidden="1" x14ac:dyDescent="0.2"/>
    <row r="120" spans="1:10" s="183" customFormat="1" hidden="1" x14ac:dyDescent="0.2"/>
    <row r="121" spans="1:10" s="183" customFormat="1" hidden="1" x14ac:dyDescent="0.2"/>
    <row r="122" spans="1:10" s="183" customFormat="1" hidden="1" x14ac:dyDescent="0.2"/>
    <row r="123" spans="1:10" s="183" customFormat="1" hidden="1" x14ac:dyDescent="0.2"/>
    <row r="124" spans="1:10" s="183" customFormat="1" hidden="1" x14ac:dyDescent="0.2"/>
    <row r="125" spans="1:10" s="183" customFormat="1" hidden="1" x14ac:dyDescent="0.2"/>
    <row r="126" spans="1:10" s="183" customFormat="1" hidden="1" x14ac:dyDescent="0.2"/>
    <row r="127" spans="1:10" s="183" customFormat="1" hidden="1" x14ac:dyDescent="0.2"/>
    <row r="128" spans="1:10" s="183" customFormat="1" hidden="1" x14ac:dyDescent="0.2"/>
    <row r="129" s="183" customFormat="1" hidden="1" x14ac:dyDescent="0.2"/>
    <row r="130" s="183" customFormat="1" hidden="1" x14ac:dyDescent="0.2"/>
    <row r="131" s="183" customFormat="1" hidden="1" x14ac:dyDescent="0.2"/>
    <row r="132" s="183" customFormat="1" hidden="1" x14ac:dyDescent="0.2"/>
    <row r="133" s="183" customFormat="1" hidden="1" x14ac:dyDescent="0.2"/>
    <row r="134" s="183" customFormat="1" hidden="1" x14ac:dyDescent="0.2"/>
    <row r="135" s="183" customFormat="1" hidden="1" x14ac:dyDescent="0.2"/>
    <row r="136" s="183" customFormat="1" hidden="1" x14ac:dyDescent="0.2"/>
    <row r="137" s="183" customFormat="1" hidden="1" x14ac:dyDescent="0.2"/>
    <row r="138" s="183" customFormat="1" hidden="1" x14ac:dyDescent="0.2"/>
    <row r="139" s="183" customFormat="1" hidden="1" x14ac:dyDescent="0.2"/>
    <row r="140" s="183" customFormat="1" hidden="1" x14ac:dyDescent="0.2"/>
    <row r="141" s="183" customFormat="1" hidden="1" x14ac:dyDescent="0.2"/>
    <row r="142" s="183" customFormat="1" hidden="1" x14ac:dyDescent="0.2"/>
    <row r="143" s="183" customFormat="1"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sheetData>
  <sheetProtection password="DDF6" sheet="1" objects="1" scenarios="1"/>
  <mergeCells count="2">
    <mergeCell ref="A41:E41"/>
    <mergeCell ref="H3:I3"/>
  </mergeCells>
  <phoneticPr fontId="6" type="noConversion"/>
  <hyperlinks>
    <hyperlink ref="B2" location="COST" display="Cost"/>
    <hyperlink ref="C2" location="Furniture___Equipment___subtotal" display="Furniture &amp; Equipment - subtotal"/>
    <hyperlink ref="D2" location="Accumulated_Amortization" display="Accumulated Amortization"/>
    <hyperlink ref="E2" location="FurnitureAndEquipmentSubTotal2" display="Furniture &amp; Equipment - subtotal 2"/>
    <hyperlink ref="F2" location="Area3OfWorksheet" display="Area 3 of worksheet"/>
    <hyperlink ref="G2" location="FurnitureAndEquipmentSubTotal3" display="Furniture &amp; Equipment - subtotal"/>
    <hyperlink ref="H2" location="TOTAL_NBV" display="TOTAL NBV"/>
  </hyperlinks>
  <printOptions horizontalCentered="1"/>
  <pageMargins left="0" right="0" top="0.98425196850393704" bottom="0.98425196850393704" header="0.511811023622047" footer="0.511811023622047"/>
  <pageSetup scale="52" fitToHeight="3" orientation="portrait" verticalDpi="300" r:id="rId1"/>
  <headerFooter alignWithMargins="0"/>
  <rowBreaks count="1" manualBreakCount="1">
    <brk id="41"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fitToPage="1"/>
  </sheetPr>
  <dimension ref="A1:F128"/>
  <sheetViews>
    <sheetView showGridLines="0" zoomScale="85" zoomScaleNormal="85" workbookViewId="0">
      <selection activeCell="C1" sqref="C1"/>
    </sheetView>
  </sheetViews>
  <sheetFormatPr defaultColWidth="0" defaultRowHeight="15.75" zeroHeight="1" x14ac:dyDescent="0.25"/>
  <cols>
    <col min="1" max="1" width="6.85546875" style="28" bestFit="1" customWidth="1"/>
    <col min="2" max="2" width="72" style="25" customWidth="1"/>
    <col min="3" max="3" width="18.42578125" style="25" customWidth="1"/>
    <col min="4" max="4" width="18.7109375" style="25" customWidth="1"/>
    <col min="5" max="5" width="18.28515625" style="25" customWidth="1"/>
    <col min="6" max="6" width="18.42578125" style="25" customWidth="1"/>
    <col min="7" max="16384" width="0" style="25" hidden="1"/>
  </cols>
  <sheetData>
    <row r="1" spans="1:6" x14ac:dyDescent="0.25">
      <c r="A1" s="250" t="s">
        <v>408</v>
      </c>
      <c r="B1" s="250"/>
      <c r="C1" s="573" t="s">
        <v>1530</v>
      </c>
      <c r="D1" s="38"/>
      <c r="E1" s="38"/>
      <c r="F1" s="34"/>
    </row>
    <row r="2" spans="1:6" ht="16.5" thickBot="1" x14ac:dyDescent="0.3">
      <c r="A2" s="507" t="s">
        <v>1448</v>
      </c>
      <c r="B2" s="263"/>
      <c r="C2" s="38"/>
      <c r="D2" s="38"/>
      <c r="E2" s="38"/>
      <c r="F2" s="34"/>
    </row>
    <row r="3" spans="1:6" ht="31.5" customHeight="1" thickBot="1" x14ac:dyDescent="0.3">
      <c r="A3" s="251" t="s">
        <v>1352</v>
      </c>
      <c r="B3" s="251"/>
      <c r="C3" s="10" t="s">
        <v>505</v>
      </c>
      <c r="D3" s="599">
        <f>+Cover!I2</f>
        <v>0</v>
      </c>
      <c r="E3" s="600"/>
      <c r="F3" s="36"/>
    </row>
    <row r="4" spans="1:6" ht="16.5" thickBot="1" x14ac:dyDescent="0.3">
      <c r="A4" s="251" t="s">
        <v>1470</v>
      </c>
      <c r="B4" s="251"/>
      <c r="C4" s="1" t="s">
        <v>1237</v>
      </c>
      <c r="D4" s="63">
        <f>+Cover!I3</f>
        <v>0</v>
      </c>
      <c r="E4" s="56"/>
      <c r="F4" s="36"/>
    </row>
    <row r="5" spans="1:6" ht="18.75" x14ac:dyDescent="0.3">
      <c r="A5" s="59"/>
      <c r="B5" s="58"/>
      <c r="C5" s="58"/>
      <c r="D5" s="58"/>
      <c r="E5" s="58"/>
      <c r="F5" s="58"/>
    </row>
    <row r="6" spans="1:6" x14ac:dyDescent="0.25">
      <c r="A6" s="60"/>
      <c r="B6" s="35"/>
      <c r="C6" s="36"/>
      <c r="D6" s="36"/>
      <c r="E6" s="36"/>
      <c r="F6" s="36"/>
    </row>
    <row r="7" spans="1:6" ht="78" customHeight="1" x14ac:dyDescent="0.25">
      <c r="A7" s="281"/>
      <c r="B7" s="268"/>
      <c r="C7" s="269" t="s">
        <v>1474</v>
      </c>
      <c r="D7" s="269" t="s">
        <v>1353</v>
      </c>
      <c r="E7" s="269" t="s">
        <v>1475</v>
      </c>
      <c r="F7" s="270"/>
    </row>
    <row r="8" spans="1:6" x14ac:dyDescent="0.25">
      <c r="A8" s="281"/>
      <c r="B8" s="268"/>
      <c r="C8" s="271">
        <v>1</v>
      </c>
      <c r="D8" s="271">
        <v>2</v>
      </c>
      <c r="E8" s="271">
        <v>3</v>
      </c>
      <c r="F8" s="270"/>
    </row>
    <row r="9" spans="1:6" x14ac:dyDescent="0.25">
      <c r="A9" s="272">
        <v>1.1000000000000001</v>
      </c>
      <c r="B9" s="272" t="s">
        <v>1420</v>
      </c>
      <c r="C9" s="260"/>
      <c r="D9" s="260"/>
      <c r="E9" s="259">
        <f>C9+D9</f>
        <v>0</v>
      </c>
      <c r="F9" s="273"/>
    </row>
    <row r="10" spans="1:6" x14ac:dyDescent="0.25">
      <c r="A10" s="272">
        <v>2.1</v>
      </c>
      <c r="B10" s="272" t="s">
        <v>1141</v>
      </c>
      <c r="C10" s="260"/>
      <c r="D10" s="260"/>
      <c r="E10" s="254">
        <f>C10+D10</f>
        <v>0</v>
      </c>
      <c r="F10" s="257"/>
    </row>
    <row r="11" spans="1:6" x14ac:dyDescent="0.25">
      <c r="A11" s="277"/>
      <c r="B11" s="272" t="s">
        <v>1421</v>
      </c>
      <c r="C11" s="256"/>
      <c r="D11" s="256"/>
      <c r="E11" s="256"/>
      <c r="F11" s="255"/>
    </row>
    <row r="12" spans="1:6" x14ac:dyDescent="0.25">
      <c r="A12" s="272">
        <v>2.4</v>
      </c>
      <c r="B12" s="274"/>
      <c r="C12" s="260"/>
      <c r="D12" s="275"/>
      <c r="E12" s="254">
        <f>C12+D12</f>
        <v>0</v>
      </c>
      <c r="F12" s="257"/>
    </row>
    <row r="13" spans="1:6" x14ac:dyDescent="0.25">
      <c r="A13" s="272">
        <v>2.5</v>
      </c>
      <c r="B13" s="274"/>
      <c r="C13" s="260"/>
      <c r="D13" s="275"/>
      <c r="E13" s="254">
        <f>C13+D13</f>
        <v>0</v>
      </c>
      <c r="F13" s="257"/>
    </row>
    <row r="14" spans="1:6" x14ac:dyDescent="0.25">
      <c r="A14" s="272">
        <v>2.6</v>
      </c>
      <c r="B14" s="274"/>
      <c r="C14" s="260"/>
      <c r="D14" s="275"/>
      <c r="E14" s="254">
        <f>C14+D14</f>
        <v>0</v>
      </c>
      <c r="F14" s="257"/>
    </row>
    <row r="15" spans="1:6" x14ac:dyDescent="0.25">
      <c r="A15" s="272">
        <v>2.7</v>
      </c>
      <c r="B15" s="274"/>
      <c r="C15" s="260"/>
      <c r="D15" s="275"/>
      <c r="E15" s="254">
        <f>C15+D15</f>
        <v>0</v>
      </c>
      <c r="F15" s="257"/>
    </row>
    <row r="16" spans="1:6" x14ac:dyDescent="0.25">
      <c r="A16" s="272">
        <v>2.8</v>
      </c>
      <c r="B16" s="274"/>
      <c r="C16" s="260"/>
      <c r="D16" s="275"/>
      <c r="E16" s="254">
        <f>C16+D16</f>
        <v>0</v>
      </c>
      <c r="F16" s="257"/>
    </row>
    <row r="17" spans="1:6" x14ac:dyDescent="0.25">
      <c r="A17" s="272"/>
      <c r="B17" s="272" t="s">
        <v>1360</v>
      </c>
      <c r="C17" s="254"/>
      <c r="D17" s="256"/>
      <c r="E17" s="254"/>
      <c r="F17" s="257"/>
    </row>
    <row r="18" spans="1:6" x14ac:dyDescent="0.25">
      <c r="A18" s="272">
        <v>2.9</v>
      </c>
      <c r="B18" s="274"/>
      <c r="C18" s="260"/>
      <c r="D18" s="275"/>
      <c r="E18" s="254">
        <f>C18+D18</f>
        <v>0</v>
      </c>
      <c r="F18" s="257"/>
    </row>
    <row r="19" spans="1:6" x14ac:dyDescent="0.25">
      <c r="A19" s="282" t="s">
        <v>1361</v>
      </c>
      <c r="B19" s="274"/>
      <c r="C19" s="260"/>
      <c r="D19" s="275"/>
      <c r="E19" s="254">
        <f>C19+D19</f>
        <v>0</v>
      </c>
      <c r="F19" s="257"/>
    </row>
    <row r="20" spans="1:6" x14ac:dyDescent="0.25">
      <c r="A20" s="272">
        <v>2.11</v>
      </c>
      <c r="B20" s="274"/>
      <c r="C20" s="260"/>
      <c r="D20" s="275"/>
      <c r="E20" s="254">
        <f>C20+D20</f>
        <v>0</v>
      </c>
      <c r="F20" s="257"/>
    </row>
    <row r="21" spans="1:6" x14ac:dyDescent="0.25">
      <c r="A21" s="272">
        <v>2.12</v>
      </c>
      <c r="B21" s="274"/>
      <c r="C21" s="260"/>
      <c r="D21" s="275"/>
      <c r="E21" s="254">
        <f>C21+D21</f>
        <v>0</v>
      </c>
      <c r="F21" s="257"/>
    </row>
    <row r="22" spans="1:6" x14ac:dyDescent="0.25">
      <c r="A22" s="272">
        <v>2.13</v>
      </c>
      <c r="B22" s="274"/>
      <c r="C22" s="260"/>
      <c r="D22" s="275"/>
      <c r="E22" s="254">
        <f>C22+D22</f>
        <v>0</v>
      </c>
      <c r="F22" s="257"/>
    </row>
    <row r="23" spans="1:6" x14ac:dyDescent="0.25">
      <c r="A23" s="276">
        <v>2.14</v>
      </c>
      <c r="B23" s="276" t="s">
        <v>1362</v>
      </c>
      <c r="C23" s="254">
        <f>SUM(C9:C22)</f>
        <v>0</v>
      </c>
      <c r="D23" s="254">
        <f>SUM(D9:D22)</f>
        <v>0</v>
      </c>
      <c r="E23" s="254">
        <f>SUM(E9:E22)</f>
        <v>0</v>
      </c>
      <c r="F23" s="257"/>
    </row>
    <row r="24" spans="1:6" x14ac:dyDescent="0.25">
      <c r="A24" s="277"/>
      <c r="B24" s="277"/>
      <c r="C24" s="256"/>
      <c r="D24" s="256"/>
      <c r="E24" s="256"/>
      <c r="F24" s="255"/>
    </row>
    <row r="25" spans="1:6" s="36" customFormat="1" x14ac:dyDescent="0.25">
      <c r="A25" s="272">
        <v>4.0999999999999996</v>
      </c>
      <c r="B25" s="272" t="s">
        <v>1425</v>
      </c>
      <c r="C25" s="260"/>
      <c r="D25" s="260"/>
      <c r="E25" s="254">
        <f t="shared" ref="E25:E31" si="0">C25+D25</f>
        <v>0</v>
      </c>
      <c r="F25" s="257"/>
    </row>
    <row r="26" spans="1:6" s="36" customFormat="1" x14ac:dyDescent="0.25">
      <c r="A26" s="272" t="s">
        <v>1422</v>
      </c>
      <c r="B26" s="272" t="s">
        <v>1426</v>
      </c>
      <c r="C26" s="260"/>
      <c r="D26" s="260"/>
      <c r="E26" s="254">
        <f t="shared" si="0"/>
        <v>0</v>
      </c>
      <c r="F26" s="257"/>
    </row>
    <row r="27" spans="1:6" s="36" customFormat="1" x14ac:dyDescent="0.25">
      <c r="A27" s="272" t="s">
        <v>1423</v>
      </c>
      <c r="B27" s="272" t="s">
        <v>1427</v>
      </c>
      <c r="C27" s="260"/>
      <c r="D27" s="260"/>
      <c r="E27" s="254">
        <f t="shared" si="0"/>
        <v>0</v>
      </c>
      <c r="F27" s="257"/>
    </row>
    <row r="28" spans="1:6" s="36" customFormat="1" x14ac:dyDescent="0.25">
      <c r="A28" s="272" t="s">
        <v>1424</v>
      </c>
      <c r="B28" s="272" t="s">
        <v>1428</v>
      </c>
      <c r="C28" s="260"/>
      <c r="D28" s="260"/>
      <c r="E28" s="254">
        <f t="shared" si="0"/>
        <v>0</v>
      </c>
      <c r="F28" s="257"/>
    </row>
    <row r="29" spans="1:6" s="36" customFormat="1" x14ac:dyDescent="0.25">
      <c r="A29" s="272">
        <v>4.2</v>
      </c>
      <c r="B29" s="272" t="s">
        <v>1354</v>
      </c>
      <c r="C29" s="260"/>
      <c r="D29" s="256">
        <f>'Sch 10ADJ - Adj.'!F53</f>
        <v>0</v>
      </c>
      <c r="E29" s="254">
        <f t="shared" si="0"/>
        <v>0</v>
      </c>
      <c r="F29" s="257"/>
    </row>
    <row r="30" spans="1:6" s="36" customFormat="1" x14ac:dyDescent="0.25">
      <c r="A30" s="272">
        <v>4.3</v>
      </c>
      <c r="B30" s="272" t="s">
        <v>1432</v>
      </c>
      <c r="C30" s="260"/>
      <c r="D30" s="256">
        <f>'Sch 10ADJ - Adj.'!G53</f>
        <v>0</v>
      </c>
      <c r="E30" s="254">
        <f t="shared" si="0"/>
        <v>0</v>
      </c>
      <c r="F30" s="257"/>
    </row>
    <row r="31" spans="1:6" s="36" customFormat="1" x14ac:dyDescent="0.25">
      <c r="A31" s="272">
        <v>4.4000000000000004</v>
      </c>
      <c r="B31" s="272" t="s">
        <v>411</v>
      </c>
      <c r="C31" s="260"/>
      <c r="D31" s="256">
        <f>'Sch. 9 Revenues'!G62-'Sch. 10 Expenses'!N47</f>
        <v>0</v>
      </c>
      <c r="E31" s="254">
        <f t="shared" si="0"/>
        <v>0</v>
      </c>
      <c r="F31" s="257"/>
    </row>
    <row r="32" spans="1:6" s="36" customFormat="1" x14ac:dyDescent="0.25">
      <c r="A32" s="277"/>
      <c r="B32" s="277"/>
      <c r="C32" s="256"/>
      <c r="D32" s="256"/>
      <c r="E32" s="256"/>
      <c r="F32" s="255"/>
    </row>
    <row r="33" spans="1:6" s="36" customFormat="1" x14ac:dyDescent="0.25">
      <c r="A33" s="276">
        <v>5</v>
      </c>
      <c r="B33" s="276" t="s">
        <v>17</v>
      </c>
      <c r="C33" s="254">
        <f>SUM(C23:C31)</f>
        <v>0</v>
      </c>
      <c r="D33" s="254">
        <f>SUM(D23:D31)</f>
        <v>0</v>
      </c>
      <c r="E33" s="254">
        <f>SUM(E23:E31)</f>
        <v>0</v>
      </c>
      <c r="F33" s="257"/>
    </row>
    <row r="34" spans="1:6" s="36" customFormat="1" x14ac:dyDescent="0.25">
      <c r="A34" s="277"/>
      <c r="B34" s="277"/>
      <c r="C34" s="256"/>
      <c r="D34" s="256"/>
      <c r="E34" s="256"/>
      <c r="F34" s="255"/>
    </row>
    <row r="35" spans="1:6" s="36" customFormat="1" x14ac:dyDescent="0.25">
      <c r="A35" s="267"/>
      <c r="B35" s="278"/>
      <c r="C35" s="278"/>
      <c r="D35" s="278"/>
      <c r="E35" s="278"/>
      <c r="F35" s="278"/>
    </row>
    <row r="36" spans="1:6" s="36" customFormat="1" hidden="1" x14ac:dyDescent="0.25">
      <c r="A36" s="267"/>
      <c r="B36" s="278"/>
      <c r="C36" s="278"/>
      <c r="D36" s="278"/>
      <c r="E36" s="278"/>
      <c r="F36" s="278"/>
    </row>
    <row r="37" spans="1:6" s="36" customFormat="1" hidden="1" x14ac:dyDescent="0.25">
      <c r="A37" s="267"/>
      <c r="B37" s="278"/>
      <c r="C37" s="278"/>
      <c r="D37" s="278"/>
      <c r="E37" s="278"/>
      <c r="F37" s="278"/>
    </row>
    <row r="38" spans="1:6" s="36" customFormat="1" hidden="1" x14ac:dyDescent="0.25">
      <c r="A38" s="267"/>
      <c r="B38" s="278"/>
      <c r="C38" s="278"/>
      <c r="D38" s="278"/>
      <c r="E38" s="278"/>
      <c r="F38" s="278"/>
    </row>
    <row r="39" spans="1:6" s="36" customFormat="1" hidden="1" x14ac:dyDescent="0.25">
      <c r="A39" s="267"/>
      <c r="B39" s="278"/>
      <c r="C39" s="278"/>
      <c r="D39" s="278"/>
      <c r="E39" s="278"/>
      <c r="F39" s="278"/>
    </row>
    <row r="40" spans="1:6" s="36" customFormat="1" hidden="1" x14ac:dyDescent="0.25">
      <c r="A40" s="267"/>
      <c r="B40" s="278"/>
      <c r="C40" s="278"/>
      <c r="D40" s="278"/>
      <c r="E40" s="278"/>
      <c r="F40" s="278"/>
    </row>
    <row r="41" spans="1:6" s="36" customFormat="1" hidden="1" x14ac:dyDescent="0.25">
      <c r="A41" s="267"/>
      <c r="B41" s="278"/>
      <c r="C41" s="278"/>
      <c r="D41" s="278"/>
      <c r="E41" s="278"/>
      <c r="F41" s="278"/>
    </row>
    <row r="42" spans="1:6" s="36" customFormat="1" hidden="1" x14ac:dyDescent="0.25">
      <c r="A42" s="267"/>
      <c r="B42" s="278"/>
      <c r="C42" s="278"/>
      <c r="D42" s="278"/>
      <c r="E42" s="278"/>
      <c r="F42" s="278"/>
    </row>
    <row r="43" spans="1:6" s="36" customFormat="1" hidden="1" x14ac:dyDescent="0.25">
      <c r="A43" s="267"/>
      <c r="B43" s="278"/>
      <c r="C43" s="278"/>
      <c r="D43" s="278"/>
      <c r="E43" s="278"/>
      <c r="F43" s="278"/>
    </row>
    <row r="44" spans="1:6" s="36" customFormat="1" hidden="1" x14ac:dyDescent="0.25">
      <c r="A44" s="267"/>
      <c r="B44" s="278"/>
      <c r="C44" s="278"/>
      <c r="D44" s="278"/>
      <c r="E44" s="278"/>
      <c r="F44" s="278"/>
    </row>
    <row r="45" spans="1:6" s="36" customFormat="1" hidden="1" x14ac:dyDescent="0.25">
      <c r="A45" s="267"/>
      <c r="B45" s="278"/>
      <c r="C45" s="278"/>
      <c r="D45" s="278"/>
      <c r="E45" s="278"/>
      <c r="F45" s="278"/>
    </row>
    <row r="46" spans="1:6" s="36" customFormat="1" hidden="1" x14ac:dyDescent="0.25">
      <c r="A46" s="267"/>
      <c r="B46" s="278"/>
      <c r="C46" s="278"/>
      <c r="D46" s="278"/>
      <c r="E46" s="278"/>
      <c r="F46" s="278"/>
    </row>
    <row r="47" spans="1:6" s="36" customFormat="1" hidden="1" x14ac:dyDescent="0.25">
      <c r="A47" s="267"/>
      <c r="B47" s="278"/>
      <c r="C47" s="278"/>
      <c r="D47" s="278"/>
      <c r="E47" s="278"/>
      <c r="F47" s="278"/>
    </row>
    <row r="48" spans="1:6" s="36" customFormat="1" hidden="1" x14ac:dyDescent="0.25">
      <c r="A48" s="267"/>
      <c r="B48" s="278"/>
      <c r="C48" s="278"/>
      <c r="D48" s="278"/>
      <c r="E48" s="278"/>
      <c r="F48" s="278"/>
    </row>
    <row r="49" spans="1:6" s="36" customFormat="1" hidden="1" x14ac:dyDescent="0.25">
      <c r="A49" s="267"/>
      <c r="B49" s="278"/>
      <c r="C49" s="278"/>
      <c r="D49" s="278"/>
      <c r="E49" s="278"/>
      <c r="F49" s="278"/>
    </row>
    <row r="50" spans="1:6" s="36" customFormat="1" hidden="1" x14ac:dyDescent="0.25">
      <c r="A50" s="267"/>
      <c r="B50" s="278"/>
      <c r="C50" s="278"/>
      <c r="D50" s="278"/>
      <c r="E50" s="278"/>
      <c r="F50" s="278"/>
    </row>
    <row r="51" spans="1:6" s="36" customFormat="1" hidden="1" x14ac:dyDescent="0.25">
      <c r="A51" s="267"/>
      <c r="B51" s="278"/>
      <c r="C51" s="278"/>
      <c r="D51" s="278"/>
      <c r="E51" s="278"/>
      <c r="F51" s="278"/>
    </row>
    <row r="52" spans="1:6" s="36" customFormat="1" hidden="1" x14ac:dyDescent="0.25">
      <c r="A52" s="267"/>
      <c r="B52" s="278"/>
      <c r="C52" s="278"/>
      <c r="D52" s="278"/>
      <c r="E52" s="278"/>
      <c r="F52" s="278"/>
    </row>
    <row r="53" spans="1:6" hidden="1" x14ac:dyDescent="0.25">
      <c r="A53" s="279"/>
      <c r="B53" s="280"/>
      <c r="C53" s="280"/>
      <c r="D53" s="280"/>
      <c r="E53" s="280"/>
      <c r="F53" s="280"/>
    </row>
    <row r="54" spans="1:6" hidden="1" x14ac:dyDescent="0.25">
      <c r="A54" s="279"/>
      <c r="B54" s="280"/>
      <c r="C54" s="280"/>
      <c r="D54" s="280"/>
      <c r="E54" s="280"/>
      <c r="F54" s="280"/>
    </row>
    <row r="55" spans="1:6" hidden="1" x14ac:dyDescent="0.25">
      <c r="A55" s="279"/>
      <c r="B55" s="280"/>
      <c r="C55" s="280"/>
      <c r="D55" s="280"/>
      <c r="E55" s="280"/>
      <c r="F55" s="280"/>
    </row>
    <row r="56" spans="1:6" hidden="1" x14ac:dyDescent="0.25">
      <c r="A56" s="279"/>
      <c r="B56" s="280"/>
      <c r="C56" s="280"/>
      <c r="D56" s="280"/>
      <c r="E56" s="280"/>
      <c r="F56" s="280"/>
    </row>
    <row r="57" spans="1:6" hidden="1" x14ac:dyDescent="0.25">
      <c r="A57" s="279"/>
      <c r="B57" s="280"/>
      <c r="C57" s="280"/>
      <c r="D57" s="280"/>
      <c r="E57" s="280"/>
      <c r="F57" s="280"/>
    </row>
    <row r="58" spans="1:6" hidden="1" x14ac:dyDescent="0.25">
      <c r="A58" s="279"/>
      <c r="B58" s="280"/>
      <c r="C58" s="280"/>
      <c r="D58" s="280"/>
      <c r="E58" s="280"/>
      <c r="F58" s="280"/>
    </row>
    <row r="59" spans="1:6" hidden="1" x14ac:dyDescent="0.25">
      <c r="A59" s="279"/>
      <c r="B59" s="280"/>
      <c r="C59" s="280"/>
      <c r="D59" s="280"/>
      <c r="E59" s="280"/>
      <c r="F59" s="280"/>
    </row>
    <row r="60" spans="1:6" hidden="1" x14ac:dyDescent="0.25">
      <c r="A60" s="279"/>
      <c r="B60" s="280"/>
      <c r="C60" s="280"/>
      <c r="D60" s="280"/>
      <c r="E60" s="280"/>
      <c r="F60" s="280"/>
    </row>
    <row r="61" spans="1:6" hidden="1" x14ac:dyDescent="0.25">
      <c r="A61" s="279"/>
      <c r="B61" s="280"/>
      <c r="C61" s="280"/>
      <c r="D61" s="280"/>
      <c r="E61" s="280"/>
      <c r="F61" s="280"/>
    </row>
    <row r="62" spans="1:6" hidden="1" x14ac:dyDescent="0.25">
      <c r="A62" s="279"/>
      <c r="B62" s="280"/>
      <c r="C62" s="280"/>
      <c r="D62" s="280"/>
      <c r="E62" s="280"/>
      <c r="F62" s="280"/>
    </row>
    <row r="63" spans="1:6" hidden="1" x14ac:dyDescent="0.25">
      <c r="A63" s="279"/>
      <c r="B63" s="280"/>
      <c r="C63" s="280"/>
      <c r="D63" s="280"/>
      <c r="E63" s="280"/>
      <c r="F63" s="280"/>
    </row>
    <row r="64" spans="1:6" hidden="1" x14ac:dyDescent="0.25">
      <c r="A64" s="279"/>
      <c r="B64" s="280"/>
      <c r="C64" s="280"/>
      <c r="D64" s="280"/>
      <c r="E64" s="280"/>
      <c r="F64" s="280"/>
    </row>
    <row r="65" spans="1:6" hidden="1" x14ac:dyDescent="0.25">
      <c r="A65" s="279"/>
      <c r="B65" s="280"/>
      <c r="C65" s="280"/>
      <c r="D65" s="280"/>
      <c r="E65" s="280"/>
      <c r="F65" s="280"/>
    </row>
    <row r="66" spans="1:6" hidden="1" x14ac:dyDescent="0.25">
      <c r="A66" s="279"/>
      <c r="B66" s="280"/>
      <c r="C66" s="280"/>
      <c r="D66" s="280"/>
      <c r="E66" s="280"/>
      <c r="F66" s="280"/>
    </row>
    <row r="67" spans="1:6" hidden="1" x14ac:dyDescent="0.25">
      <c r="A67" s="279"/>
      <c r="B67" s="280"/>
      <c r="C67" s="280"/>
      <c r="D67" s="280"/>
      <c r="E67" s="280"/>
      <c r="F67" s="280"/>
    </row>
    <row r="68" spans="1:6" hidden="1" x14ac:dyDescent="0.25">
      <c r="A68" s="279"/>
      <c r="B68" s="280"/>
      <c r="C68" s="280"/>
      <c r="D68" s="280"/>
      <c r="E68" s="280"/>
      <c r="F68" s="280"/>
    </row>
    <row r="69" spans="1:6" hidden="1" x14ac:dyDescent="0.25">
      <c r="A69" s="279"/>
      <c r="B69" s="280"/>
      <c r="C69" s="280"/>
      <c r="D69" s="280"/>
      <c r="E69" s="280"/>
      <c r="F69" s="280"/>
    </row>
    <row r="70" spans="1:6" hidden="1" x14ac:dyDescent="0.25">
      <c r="A70" s="279"/>
      <c r="B70" s="280"/>
      <c r="C70" s="280"/>
      <c r="D70" s="280"/>
      <c r="E70" s="280"/>
      <c r="F70" s="280"/>
    </row>
    <row r="71" spans="1:6" hidden="1" x14ac:dyDescent="0.25">
      <c r="A71" s="279"/>
      <c r="B71" s="280"/>
      <c r="C71" s="280"/>
      <c r="D71" s="280"/>
      <c r="E71" s="280"/>
      <c r="F71" s="280"/>
    </row>
    <row r="72" spans="1:6" hidden="1" x14ac:dyDescent="0.25">
      <c r="A72" s="279"/>
      <c r="B72" s="280"/>
      <c r="C72" s="280"/>
      <c r="D72" s="280"/>
      <c r="E72" s="280"/>
      <c r="F72" s="280"/>
    </row>
    <row r="73" spans="1:6" hidden="1" x14ac:dyDescent="0.25">
      <c r="A73" s="279"/>
      <c r="B73" s="280"/>
      <c r="C73" s="280"/>
      <c r="D73" s="280"/>
      <c r="E73" s="280"/>
      <c r="F73" s="280"/>
    </row>
    <row r="74" spans="1:6" hidden="1" x14ac:dyDescent="0.25">
      <c r="A74" s="279"/>
      <c r="B74" s="280"/>
      <c r="C74" s="280"/>
      <c r="D74" s="280"/>
      <c r="E74" s="280"/>
      <c r="F74" s="280"/>
    </row>
    <row r="75" spans="1:6" hidden="1" x14ac:dyDescent="0.25">
      <c r="A75" s="279"/>
      <c r="B75" s="280"/>
      <c r="C75" s="280"/>
      <c r="D75" s="280"/>
      <c r="E75" s="280"/>
      <c r="F75" s="280"/>
    </row>
    <row r="76" spans="1:6" hidden="1" x14ac:dyDescent="0.25">
      <c r="A76" s="279"/>
      <c r="B76" s="280"/>
      <c r="C76" s="280"/>
      <c r="D76" s="280"/>
      <c r="E76" s="280"/>
      <c r="F76" s="280"/>
    </row>
    <row r="77" spans="1:6" hidden="1" x14ac:dyDescent="0.25">
      <c r="A77" s="279"/>
      <c r="B77" s="280"/>
      <c r="C77" s="280"/>
      <c r="D77" s="280"/>
      <c r="E77" s="280"/>
      <c r="F77" s="280"/>
    </row>
    <row r="78" spans="1:6" hidden="1" x14ac:dyDescent="0.25">
      <c r="A78" s="279"/>
      <c r="B78" s="280"/>
      <c r="C78" s="280"/>
      <c r="D78" s="280"/>
      <c r="E78" s="280"/>
      <c r="F78" s="280"/>
    </row>
    <row r="79" spans="1:6" hidden="1" x14ac:dyDescent="0.25">
      <c r="A79" s="279"/>
      <c r="B79" s="280"/>
      <c r="C79" s="280"/>
      <c r="D79" s="280"/>
      <c r="E79" s="280"/>
      <c r="F79" s="280"/>
    </row>
    <row r="80" spans="1:6" hidden="1" x14ac:dyDescent="0.25">
      <c r="A80" s="279"/>
      <c r="B80" s="280"/>
      <c r="C80" s="280"/>
      <c r="D80" s="280"/>
      <c r="E80" s="280"/>
      <c r="F80" s="280"/>
    </row>
    <row r="81" spans="1:6" hidden="1" x14ac:dyDescent="0.25">
      <c r="A81" s="279"/>
      <c r="B81" s="280"/>
      <c r="C81" s="280"/>
      <c r="D81" s="280"/>
      <c r="E81" s="280"/>
      <c r="F81" s="280"/>
    </row>
    <row r="82" spans="1:6" hidden="1" x14ac:dyDescent="0.25">
      <c r="A82" s="279"/>
      <c r="B82" s="280"/>
      <c r="C82" s="280"/>
      <c r="D82" s="280"/>
      <c r="E82" s="280"/>
      <c r="F82" s="280"/>
    </row>
    <row r="83" spans="1:6" hidden="1" x14ac:dyDescent="0.25">
      <c r="A83" s="279"/>
      <c r="B83" s="280"/>
      <c r="C83" s="280"/>
      <c r="D83" s="280"/>
      <c r="E83" s="280"/>
      <c r="F83" s="280"/>
    </row>
    <row r="84" spans="1:6" hidden="1" x14ac:dyDescent="0.25">
      <c r="A84" s="279"/>
      <c r="B84" s="280"/>
      <c r="C84" s="280"/>
      <c r="D84" s="280"/>
      <c r="E84" s="280"/>
      <c r="F84" s="280"/>
    </row>
    <row r="85" spans="1:6" hidden="1" x14ac:dyDescent="0.25">
      <c r="A85" s="279"/>
      <c r="B85" s="280"/>
      <c r="C85" s="280"/>
      <c r="D85" s="280"/>
      <c r="E85" s="280"/>
      <c r="F85" s="280"/>
    </row>
    <row r="86" spans="1:6" hidden="1" x14ac:dyDescent="0.25">
      <c r="A86" s="279"/>
      <c r="B86" s="280"/>
      <c r="C86" s="280"/>
      <c r="D86" s="280"/>
      <c r="E86" s="280"/>
      <c r="F86" s="280"/>
    </row>
    <row r="87" spans="1:6" hidden="1" x14ac:dyDescent="0.25">
      <c r="A87" s="279"/>
      <c r="B87" s="280"/>
      <c r="C87" s="280"/>
      <c r="D87" s="280"/>
      <c r="E87" s="280"/>
      <c r="F87" s="280"/>
    </row>
    <row r="88" spans="1:6" hidden="1" x14ac:dyDescent="0.25">
      <c r="A88" s="279"/>
      <c r="B88" s="280"/>
      <c r="C88" s="280"/>
      <c r="D88" s="280"/>
      <c r="E88" s="280"/>
      <c r="F88" s="280"/>
    </row>
    <row r="89" spans="1:6" hidden="1" x14ac:dyDescent="0.25">
      <c r="A89" s="279"/>
      <c r="B89" s="280"/>
      <c r="C89" s="280"/>
      <c r="D89" s="280"/>
      <c r="E89" s="280"/>
      <c r="F89" s="280"/>
    </row>
    <row r="90" spans="1:6" hidden="1" x14ac:dyDescent="0.25">
      <c r="A90" s="279"/>
      <c r="B90" s="280"/>
      <c r="C90" s="280"/>
      <c r="D90" s="280"/>
      <c r="E90" s="280"/>
      <c r="F90" s="280"/>
    </row>
    <row r="91" spans="1:6" hidden="1" x14ac:dyDescent="0.25">
      <c r="A91" s="279"/>
      <c r="B91" s="280"/>
      <c r="C91" s="280"/>
      <c r="D91" s="280"/>
      <c r="E91" s="280"/>
      <c r="F91" s="280"/>
    </row>
    <row r="92" spans="1:6" hidden="1" x14ac:dyDescent="0.25">
      <c r="A92" s="279"/>
      <c r="B92" s="280"/>
      <c r="C92" s="280"/>
      <c r="D92" s="280"/>
      <c r="E92" s="280"/>
      <c r="F92" s="280"/>
    </row>
    <row r="93" spans="1:6" hidden="1" x14ac:dyDescent="0.25">
      <c r="A93" s="279"/>
      <c r="B93" s="280"/>
      <c r="C93" s="280"/>
      <c r="D93" s="280"/>
      <c r="E93" s="280"/>
      <c r="F93" s="280"/>
    </row>
    <row r="94" spans="1:6" hidden="1" x14ac:dyDescent="0.25">
      <c r="A94" s="279"/>
      <c r="B94" s="280"/>
      <c r="C94" s="280"/>
      <c r="D94" s="280"/>
      <c r="E94" s="280"/>
      <c r="F94" s="280"/>
    </row>
    <row r="95" spans="1:6" hidden="1" x14ac:dyDescent="0.25">
      <c r="A95" s="279"/>
      <c r="B95" s="280"/>
      <c r="C95" s="280"/>
      <c r="D95" s="280"/>
      <c r="E95" s="280"/>
      <c r="F95" s="280"/>
    </row>
    <row r="96" spans="1:6" hidden="1" x14ac:dyDescent="0.25">
      <c r="A96" s="279"/>
      <c r="B96" s="280"/>
      <c r="C96" s="280"/>
      <c r="D96" s="280"/>
      <c r="E96" s="280"/>
      <c r="F96" s="280"/>
    </row>
    <row r="97" spans="1:6" hidden="1" x14ac:dyDescent="0.25">
      <c r="A97" s="279"/>
      <c r="B97" s="280"/>
      <c r="C97" s="280"/>
      <c r="D97" s="280"/>
      <c r="E97" s="280"/>
      <c r="F97" s="280"/>
    </row>
    <row r="98" spans="1:6" hidden="1" x14ac:dyDescent="0.25">
      <c r="A98" s="279"/>
      <c r="B98" s="280"/>
      <c r="C98" s="280"/>
      <c r="D98" s="280"/>
      <c r="E98" s="280"/>
      <c r="F98" s="280"/>
    </row>
    <row r="99" spans="1:6" hidden="1" x14ac:dyDescent="0.25">
      <c r="A99" s="279"/>
      <c r="B99" s="280"/>
      <c r="C99" s="280"/>
      <c r="D99" s="280"/>
      <c r="E99" s="280"/>
      <c r="F99" s="280"/>
    </row>
    <row r="100" spans="1:6" hidden="1" x14ac:dyDescent="0.25">
      <c r="A100" s="279"/>
      <c r="B100" s="280"/>
      <c r="C100" s="280"/>
      <c r="D100" s="280"/>
      <c r="E100" s="280"/>
      <c r="F100" s="280"/>
    </row>
    <row r="101" spans="1:6" hidden="1" x14ac:dyDescent="0.25">
      <c r="A101" s="279"/>
      <c r="B101" s="280"/>
      <c r="C101" s="280"/>
      <c r="D101" s="280"/>
      <c r="E101" s="280"/>
      <c r="F101" s="280"/>
    </row>
    <row r="102" spans="1:6" hidden="1" x14ac:dyDescent="0.25">
      <c r="A102" s="279"/>
      <c r="B102" s="280"/>
      <c r="C102" s="280"/>
      <c r="D102" s="280"/>
      <c r="E102" s="280"/>
      <c r="F102" s="280"/>
    </row>
    <row r="103" spans="1:6" hidden="1" x14ac:dyDescent="0.25">
      <c r="A103" s="279"/>
      <c r="B103" s="280"/>
      <c r="C103" s="280"/>
      <c r="D103" s="280"/>
      <c r="E103" s="280"/>
      <c r="F103" s="280"/>
    </row>
    <row r="104" spans="1:6" hidden="1" x14ac:dyDescent="0.25">
      <c r="A104" s="279"/>
      <c r="B104" s="280"/>
      <c r="C104" s="280"/>
      <c r="D104" s="280"/>
      <c r="E104" s="280"/>
      <c r="F104" s="280"/>
    </row>
    <row r="105" spans="1:6" hidden="1" x14ac:dyDescent="0.25">
      <c r="A105" s="279"/>
      <c r="B105" s="280"/>
      <c r="C105" s="280"/>
      <c r="D105" s="280"/>
      <c r="E105" s="280"/>
      <c r="F105" s="280"/>
    </row>
    <row r="106" spans="1:6" hidden="1" x14ac:dyDescent="0.25">
      <c r="A106" s="279"/>
      <c r="B106" s="280"/>
      <c r="C106" s="280"/>
      <c r="D106" s="280"/>
      <c r="E106" s="280"/>
      <c r="F106" s="280"/>
    </row>
    <row r="107" spans="1:6" hidden="1" x14ac:dyDescent="0.25">
      <c r="A107" s="279"/>
      <c r="B107" s="280"/>
      <c r="C107" s="280"/>
      <c r="D107" s="280"/>
      <c r="E107" s="280"/>
      <c r="F107" s="280"/>
    </row>
    <row r="108" spans="1:6" hidden="1" x14ac:dyDescent="0.25">
      <c r="A108" s="279"/>
      <c r="B108" s="280"/>
      <c r="C108" s="280"/>
      <c r="D108" s="280"/>
      <c r="E108" s="280"/>
      <c r="F108" s="280"/>
    </row>
    <row r="109" spans="1:6" hidden="1" x14ac:dyDescent="0.25">
      <c r="A109" s="279"/>
      <c r="B109" s="280"/>
      <c r="C109" s="280"/>
      <c r="D109" s="280"/>
      <c r="E109" s="280"/>
      <c r="F109" s="280"/>
    </row>
    <row r="110" spans="1:6" hidden="1" x14ac:dyDescent="0.25">
      <c r="A110" s="279"/>
      <c r="B110" s="280"/>
      <c r="C110" s="280"/>
      <c r="D110" s="280"/>
      <c r="E110" s="280"/>
      <c r="F110" s="280"/>
    </row>
    <row r="111" spans="1:6" hidden="1" x14ac:dyDescent="0.25">
      <c r="A111" s="279"/>
      <c r="B111" s="280"/>
      <c r="C111" s="280"/>
      <c r="D111" s="280"/>
      <c r="E111" s="280"/>
      <c r="F111" s="280"/>
    </row>
    <row r="112" spans="1:6" hidden="1" x14ac:dyDescent="0.25">
      <c r="A112" s="279"/>
      <c r="B112" s="280"/>
      <c r="C112" s="280"/>
      <c r="D112" s="280"/>
      <c r="E112" s="280"/>
      <c r="F112" s="280"/>
    </row>
    <row r="113" spans="1:6" hidden="1" x14ac:dyDescent="0.25">
      <c r="A113" s="279"/>
      <c r="B113" s="280"/>
      <c r="C113" s="280"/>
      <c r="D113" s="280"/>
      <c r="E113" s="280"/>
      <c r="F113" s="280"/>
    </row>
    <row r="114" spans="1:6" hidden="1" x14ac:dyDescent="0.25">
      <c r="A114" s="279"/>
      <c r="B114" s="280"/>
      <c r="C114" s="280"/>
      <c r="D114" s="280"/>
      <c r="E114" s="280"/>
      <c r="F114" s="280"/>
    </row>
    <row r="115" spans="1:6" x14ac:dyDescent="0.25">
      <c r="A115" s="267"/>
      <c r="B115" s="278"/>
      <c r="C115" s="278"/>
      <c r="D115" s="278"/>
      <c r="E115" s="278"/>
      <c r="F115" s="278"/>
    </row>
    <row r="116" spans="1:6" hidden="1" x14ac:dyDescent="0.25"/>
    <row r="117" spans="1:6" hidden="1" x14ac:dyDescent="0.25"/>
    <row r="118" spans="1:6" hidden="1" x14ac:dyDescent="0.25"/>
    <row r="119" spans="1:6" hidden="1" x14ac:dyDescent="0.25"/>
    <row r="120" spans="1:6" hidden="1" x14ac:dyDescent="0.25"/>
    <row r="121" spans="1:6" hidden="1" x14ac:dyDescent="0.25"/>
    <row r="122" spans="1:6" ht="0.75" customHeight="1" x14ac:dyDescent="0.25"/>
    <row r="123" spans="1:6" hidden="1" x14ac:dyDescent="0.25"/>
    <row r="124" spans="1:6" hidden="1" x14ac:dyDescent="0.25"/>
    <row r="125" spans="1:6" hidden="1" x14ac:dyDescent="0.25"/>
    <row r="126" spans="1:6" hidden="1" x14ac:dyDescent="0.25"/>
    <row r="127" spans="1:6" hidden="1" x14ac:dyDescent="0.25"/>
    <row r="128" spans="1:6" hidden="1" x14ac:dyDescent="0.25"/>
  </sheetData>
  <sheetProtection password="DDF6" sheet="1" objects="1" scenarios="1"/>
  <mergeCells count="1">
    <mergeCell ref="D3:E3"/>
  </mergeCells>
  <phoneticPr fontId="0" type="noConversion"/>
  <printOptions horizontalCentered="1"/>
  <pageMargins left="0" right="0" top="0.98425196850393704" bottom="0.98425196850393704" header="0.511811023622047" footer="0.511811023622047"/>
  <pageSetup scale="69" orientation="portrait" copies="4" r:id="rId1"/>
  <headerFooter alignWithMargins="0"/>
  <ignoredErrors>
    <ignoredError sqref="A1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H202"/>
  <sheetViews>
    <sheetView zoomScale="85" zoomScaleNormal="85" workbookViewId="0">
      <selection activeCell="C1" sqref="C1"/>
    </sheetView>
  </sheetViews>
  <sheetFormatPr defaultColWidth="0" defaultRowHeight="15.75" zeroHeight="1" x14ac:dyDescent="0.25"/>
  <cols>
    <col min="1" max="1" width="5.28515625" style="252" customWidth="1"/>
    <col min="2" max="2" width="55.85546875" style="252" customWidth="1"/>
    <col min="3" max="7" width="20.28515625" style="252" customWidth="1"/>
    <col min="8" max="8" width="5.28515625" style="252" customWidth="1"/>
  </cols>
  <sheetData>
    <row r="1" spans="1:8" x14ac:dyDescent="0.25">
      <c r="A1" s="318" t="s">
        <v>408</v>
      </c>
      <c r="B1" s="33"/>
      <c r="C1" s="573" t="s">
        <v>1531</v>
      </c>
      <c r="D1" s="42"/>
      <c r="E1" s="42"/>
      <c r="F1" s="40"/>
      <c r="G1" s="40"/>
      <c r="H1" s="39"/>
    </row>
    <row r="2" spans="1:8" ht="16.5" thickBot="1" x14ac:dyDescent="0.3">
      <c r="A2" s="508" t="s">
        <v>1451</v>
      </c>
      <c r="B2" s="506" t="s">
        <v>1449</v>
      </c>
      <c r="C2" s="506" t="s">
        <v>1450</v>
      </c>
      <c r="D2" s="506" t="s">
        <v>1391</v>
      </c>
      <c r="E2" s="42"/>
      <c r="F2" s="40"/>
      <c r="G2" s="40"/>
      <c r="H2" s="39"/>
    </row>
    <row r="3" spans="1:8" ht="27.75" customHeight="1" thickBot="1" x14ac:dyDescent="0.3">
      <c r="A3" s="319" t="s">
        <v>1392</v>
      </c>
      <c r="B3" s="33"/>
      <c r="C3" s="190"/>
      <c r="D3" s="191"/>
      <c r="E3" s="191" t="s">
        <v>505</v>
      </c>
      <c r="F3" s="601">
        <f>Cover!I2</f>
        <v>0</v>
      </c>
      <c r="G3" s="602"/>
      <c r="H3" s="192"/>
    </row>
    <row r="4" spans="1:8" ht="16.5" thickBot="1" x14ac:dyDescent="0.3">
      <c r="A4" s="319" t="s">
        <v>1470</v>
      </c>
      <c r="B4" s="33"/>
      <c r="C4" s="190"/>
      <c r="D4" s="1"/>
      <c r="E4" s="1" t="s">
        <v>1237</v>
      </c>
      <c r="F4" s="63">
        <f>Cover!I3</f>
        <v>0</v>
      </c>
      <c r="G4" s="5"/>
      <c r="H4" s="56"/>
    </row>
    <row r="5" spans="1:8" x14ac:dyDescent="0.25">
      <c r="A5" s="50"/>
      <c r="B5" s="193"/>
      <c r="C5" s="193"/>
      <c r="D5" s="193"/>
      <c r="E5" s="193"/>
      <c r="F5" s="193"/>
      <c r="G5" s="193"/>
      <c r="H5" s="39"/>
    </row>
    <row r="6" spans="1:8" x14ac:dyDescent="0.25">
      <c r="A6" s="194"/>
      <c r="B6" s="43"/>
      <c r="C6" s="39"/>
      <c r="D6" s="39"/>
      <c r="E6" s="39"/>
      <c r="F6" s="39"/>
      <c r="G6" s="39"/>
      <c r="H6" s="39"/>
    </row>
    <row r="7" spans="1:8" ht="32.25" thickBot="1" x14ac:dyDescent="0.3">
      <c r="A7" s="320"/>
      <c r="B7" s="321"/>
      <c r="C7" s="322" t="s">
        <v>1476</v>
      </c>
      <c r="D7" s="323" t="s">
        <v>1363</v>
      </c>
      <c r="E7" s="323" t="s">
        <v>1364</v>
      </c>
      <c r="F7" s="323" t="s">
        <v>1365</v>
      </c>
      <c r="G7" s="324" t="s">
        <v>1477</v>
      </c>
      <c r="H7" s="325"/>
    </row>
    <row r="8" spans="1:8" x14ac:dyDescent="0.25">
      <c r="A8" s="320"/>
      <c r="B8" s="321"/>
      <c r="C8" s="326">
        <v>1</v>
      </c>
      <c r="D8" s="326">
        <v>2</v>
      </c>
      <c r="E8" s="326">
        <v>3</v>
      </c>
      <c r="F8" s="326">
        <v>4</v>
      </c>
      <c r="G8" s="326">
        <v>5</v>
      </c>
      <c r="H8" s="325"/>
    </row>
    <row r="9" spans="1:8" x14ac:dyDescent="0.25">
      <c r="A9" s="320"/>
      <c r="B9" s="327" t="s">
        <v>1366</v>
      </c>
      <c r="C9" s="328"/>
      <c r="D9" s="328"/>
      <c r="E9" s="328"/>
      <c r="F9" s="328"/>
      <c r="G9" s="328"/>
      <c r="H9" s="325"/>
    </row>
    <row r="10" spans="1:8" x14ac:dyDescent="0.25">
      <c r="A10" s="329" t="s">
        <v>870</v>
      </c>
      <c r="B10" s="330" t="s">
        <v>1367</v>
      </c>
      <c r="C10" s="331"/>
      <c r="D10" s="331"/>
      <c r="E10" s="331"/>
      <c r="F10" s="331"/>
      <c r="G10" s="331"/>
      <c r="H10" s="320"/>
    </row>
    <row r="11" spans="1:8" x14ac:dyDescent="0.25">
      <c r="A11" s="329" t="s">
        <v>1182</v>
      </c>
      <c r="B11" s="332"/>
      <c r="C11" s="333"/>
      <c r="D11" s="333"/>
      <c r="E11" s="333"/>
      <c r="F11" s="333"/>
      <c r="G11" s="334">
        <f>C11+D11+E11-F11</f>
        <v>0</v>
      </c>
      <c r="H11" s="320"/>
    </row>
    <row r="12" spans="1:8" x14ac:dyDescent="0.25">
      <c r="A12" s="329" t="s">
        <v>1326</v>
      </c>
      <c r="B12" s="332"/>
      <c r="C12" s="333"/>
      <c r="D12" s="333"/>
      <c r="E12" s="333"/>
      <c r="F12" s="333"/>
      <c r="G12" s="334">
        <f>C12+D12+E12-F12</f>
        <v>0</v>
      </c>
      <c r="H12" s="320"/>
    </row>
    <row r="13" spans="1:8" x14ac:dyDescent="0.25">
      <c r="A13" s="329" t="s">
        <v>1327</v>
      </c>
      <c r="B13" s="332"/>
      <c r="C13" s="333"/>
      <c r="D13" s="333"/>
      <c r="E13" s="333"/>
      <c r="F13" s="333"/>
      <c r="G13" s="334">
        <f>C13+D13+E13-F13</f>
        <v>0</v>
      </c>
      <c r="H13" s="320"/>
    </row>
    <row r="14" spans="1:8" x14ac:dyDescent="0.25">
      <c r="A14" s="329" t="s">
        <v>1328</v>
      </c>
      <c r="B14" s="335" t="s">
        <v>1368</v>
      </c>
      <c r="C14" s="334">
        <f>SUM(C11:C13)</f>
        <v>0</v>
      </c>
      <c r="D14" s="334">
        <f>SUM(D11:D13)</f>
        <v>0</v>
      </c>
      <c r="E14" s="334">
        <f>SUM(E11:E13)</f>
        <v>0</v>
      </c>
      <c r="F14" s="334">
        <f>SUM(F11:F13)</f>
        <v>0</v>
      </c>
      <c r="G14" s="334">
        <f>SUM(G11:G13)</f>
        <v>0</v>
      </c>
      <c r="H14" s="320"/>
    </row>
    <row r="15" spans="1:8" x14ac:dyDescent="0.25">
      <c r="A15" s="329"/>
      <c r="B15" s="335"/>
      <c r="C15" s="336"/>
      <c r="D15" s="336"/>
      <c r="E15" s="336"/>
      <c r="F15" s="336"/>
      <c r="G15" s="336"/>
      <c r="H15" s="320"/>
    </row>
    <row r="16" spans="1:8" x14ac:dyDescent="0.25">
      <c r="A16" s="329" t="s">
        <v>1329</v>
      </c>
      <c r="B16" s="337" t="s">
        <v>1369</v>
      </c>
      <c r="C16" s="338"/>
      <c r="D16" s="338"/>
      <c r="E16" s="338"/>
      <c r="F16" s="338"/>
      <c r="G16" s="338"/>
      <c r="H16" s="320"/>
    </row>
    <row r="17" spans="1:8" x14ac:dyDescent="0.25">
      <c r="A17" s="329" t="s">
        <v>1253</v>
      </c>
      <c r="B17" s="339"/>
      <c r="C17" s="333"/>
      <c r="D17" s="333"/>
      <c r="E17" s="333"/>
      <c r="F17" s="333"/>
      <c r="G17" s="334">
        <f>C17+D17+E17-F17</f>
        <v>0</v>
      </c>
      <c r="H17" s="340"/>
    </row>
    <row r="18" spans="1:8" x14ac:dyDescent="0.25">
      <c r="A18" s="329" t="s">
        <v>1255</v>
      </c>
      <c r="B18" s="339"/>
      <c r="C18" s="333"/>
      <c r="D18" s="333"/>
      <c r="E18" s="333"/>
      <c r="F18" s="333"/>
      <c r="G18" s="334">
        <f>C18+D18+E18-F18</f>
        <v>0</v>
      </c>
      <c r="H18" s="340"/>
    </row>
    <row r="19" spans="1:8" x14ac:dyDescent="0.25">
      <c r="A19" s="329" t="s">
        <v>1256</v>
      </c>
      <c r="B19" s="341"/>
      <c r="C19" s="333"/>
      <c r="D19" s="333"/>
      <c r="E19" s="333"/>
      <c r="F19" s="333"/>
      <c r="G19" s="334">
        <f>C19+D19+E19-F19</f>
        <v>0</v>
      </c>
      <c r="H19" s="340"/>
    </row>
    <row r="20" spans="1:8" x14ac:dyDescent="0.25">
      <c r="A20" s="329" t="s">
        <v>336</v>
      </c>
      <c r="B20" s="335" t="s">
        <v>1370</v>
      </c>
      <c r="C20" s="334">
        <f>SUM(C17:C19)</f>
        <v>0</v>
      </c>
      <c r="D20" s="334">
        <f>SUM(D17:D19)</f>
        <v>0</v>
      </c>
      <c r="E20" s="334">
        <f>SUM(E17:E19)</f>
        <v>0</v>
      </c>
      <c r="F20" s="334">
        <f>SUM(F17:F19)</f>
        <v>0</v>
      </c>
      <c r="G20" s="334">
        <f>SUM(G17:G19)</f>
        <v>0</v>
      </c>
      <c r="H20" s="340"/>
    </row>
    <row r="21" spans="1:8" x14ac:dyDescent="0.25">
      <c r="A21" s="329"/>
      <c r="B21" s="342"/>
      <c r="C21" s="331"/>
      <c r="D21" s="331"/>
      <c r="E21" s="331"/>
      <c r="F21" s="331"/>
      <c r="G21" s="338"/>
      <c r="H21" s="340"/>
    </row>
    <row r="22" spans="1:8" x14ac:dyDescent="0.25">
      <c r="A22" s="329" t="s">
        <v>1371</v>
      </c>
      <c r="B22" s="335" t="s">
        <v>1372</v>
      </c>
      <c r="C22" s="331"/>
      <c r="D22" s="331"/>
      <c r="E22" s="331"/>
      <c r="F22" s="331"/>
      <c r="G22" s="338"/>
      <c r="H22" s="340"/>
    </row>
    <row r="23" spans="1:8" x14ac:dyDescent="0.25">
      <c r="A23" s="329" t="s">
        <v>1373</v>
      </c>
      <c r="B23" s="343"/>
      <c r="C23" s="333"/>
      <c r="D23" s="333"/>
      <c r="E23" s="333"/>
      <c r="F23" s="333"/>
      <c r="G23" s="334">
        <f>C23+D23+E23-F23</f>
        <v>0</v>
      </c>
      <c r="H23" s="340"/>
    </row>
    <row r="24" spans="1:8" x14ac:dyDescent="0.25">
      <c r="A24" s="329" t="s">
        <v>1374</v>
      </c>
      <c r="B24" s="344"/>
      <c r="C24" s="333"/>
      <c r="D24" s="333"/>
      <c r="E24" s="333"/>
      <c r="F24" s="333"/>
      <c r="G24" s="334">
        <f>C24+D24+E24-F24</f>
        <v>0</v>
      </c>
      <c r="H24" s="340"/>
    </row>
    <row r="25" spans="1:8" x14ac:dyDescent="0.25">
      <c r="A25" s="329" t="s">
        <v>1375</v>
      </c>
      <c r="B25" s="345"/>
      <c r="C25" s="333"/>
      <c r="D25" s="333"/>
      <c r="E25" s="333"/>
      <c r="F25" s="333"/>
      <c r="G25" s="334">
        <f>C25+D25+E25-F25</f>
        <v>0</v>
      </c>
      <c r="H25" s="293"/>
    </row>
    <row r="26" spans="1:8" x14ac:dyDescent="0.25">
      <c r="A26" s="329" t="s">
        <v>1376</v>
      </c>
      <c r="B26" s="346" t="s">
        <v>1377</v>
      </c>
      <c r="C26" s="334">
        <f>SUM(C23:C25)</f>
        <v>0</v>
      </c>
      <c r="D26" s="334">
        <f>SUM(D23:D25)</f>
        <v>0</v>
      </c>
      <c r="E26" s="334">
        <f>SUM(E23:E25)</f>
        <v>0</v>
      </c>
      <c r="F26" s="334">
        <f>SUM(F23:F25)</f>
        <v>0</v>
      </c>
      <c r="G26" s="334">
        <f>SUM(G23:G25)</f>
        <v>0</v>
      </c>
      <c r="H26" s="293"/>
    </row>
    <row r="27" spans="1:8" x14ac:dyDescent="0.25">
      <c r="A27" s="329" t="s">
        <v>1378</v>
      </c>
      <c r="B27" s="347" t="s">
        <v>1379</v>
      </c>
      <c r="C27" s="334">
        <f>C14+C20+C26</f>
        <v>0</v>
      </c>
      <c r="D27" s="334">
        <f>D14+D20+D26</f>
        <v>0</v>
      </c>
      <c r="E27" s="334">
        <f>E14+E20+E26</f>
        <v>0</v>
      </c>
      <c r="F27" s="334">
        <f>F14+F20+F26</f>
        <v>0</v>
      </c>
      <c r="G27" s="334">
        <f>G14+G20+G26</f>
        <v>0</v>
      </c>
    </row>
    <row r="28" spans="1:8" x14ac:dyDescent="0.25">
      <c r="A28" s="329"/>
      <c r="B28" s="348"/>
      <c r="C28" s="348"/>
      <c r="D28" s="348"/>
      <c r="E28" s="348"/>
      <c r="F28" s="348"/>
      <c r="G28" s="348"/>
    </row>
    <row r="29" spans="1:8" x14ac:dyDescent="0.25">
      <c r="A29" s="329"/>
      <c r="B29" s="327" t="s">
        <v>1380</v>
      </c>
      <c r="C29" s="348"/>
      <c r="D29" s="348"/>
      <c r="E29" s="348"/>
      <c r="F29" s="348"/>
      <c r="G29" s="348"/>
    </row>
    <row r="30" spans="1:8" x14ac:dyDescent="0.25">
      <c r="A30" s="329" t="s">
        <v>1184</v>
      </c>
      <c r="B30" s="347" t="s">
        <v>1367</v>
      </c>
      <c r="C30" s="348"/>
      <c r="D30" s="348"/>
      <c r="E30" s="348"/>
      <c r="F30" s="348"/>
      <c r="G30" s="348"/>
    </row>
    <row r="31" spans="1:8" x14ac:dyDescent="0.25">
      <c r="A31" s="329" t="s">
        <v>1185</v>
      </c>
      <c r="B31" s="345"/>
      <c r="C31" s="333"/>
      <c r="D31" s="333"/>
      <c r="E31" s="333"/>
      <c r="F31" s="333"/>
      <c r="G31" s="334">
        <f>C31+D31+E31-F31</f>
        <v>0</v>
      </c>
    </row>
    <row r="32" spans="1:8" x14ac:dyDescent="0.25">
      <c r="A32" s="329" t="s">
        <v>872</v>
      </c>
      <c r="B32" s="345"/>
      <c r="C32" s="333"/>
      <c r="D32" s="333"/>
      <c r="E32" s="333"/>
      <c r="F32" s="333"/>
      <c r="G32" s="334">
        <f>C32+D32+E32-F32</f>
        <v>0</v>
      </c>
    </row>
    <row r="33" spans="1:7" x14ac:dyDescent="0.25">
      <c r="A33" s="329" t="s">
        <v>873</v>
      </c>
      <c r="B33" s="345"/>
      <c r="C33" s="333"/>
      <c r="D33" s="333"/>
      <c r="E33" s="333"/>
      <c r="F33" s="333"/>
      <c r="G33" s="334">
        <f>C33+D33+E33-F33</f>
        <v>0</v>
      </c>
    </row>
    <row r="34" spans="1:7" x14ac:dyDescent="0.25">
      <c r="A34" s="329" t="s">
        <v>874</v>
      </c>
      <c r="B34" s="347" t="s">
        <v>1368</v>
      </c>
      <c r="C34" s="334">
        <f>SUM(C31:C33)</f>
        <v>0</v>
      </c>
      <c r="D34" s="334">
        <f>SUM(D31:D33)</f>
        <v>0</v>
      </c>
      <c r="E34" s="334">
        <f>SUM(E31:E33)</f>
        <v>0</v>
      </c>
      <c r="F34" s="334">
        <f>SUM(F31:F33)</f>
        <v>0</v>
      </c>
      <c r="G34" s="334">
        <f>SUM(G31:G33)</f>
        <v>0</v>
      </c>
    </row>
    <row r="35" spans="1:7" x14ac:dyDescent="0.25">
      <c r="A35" s="329"/>
      <c r="B35" s="348"/>
      <c r="C35" s="348"/>
      <c r="D35" s="348"/>
      <c r="E35" s="348"/>
      <c r="F35" s="348"/>
      <c r="G35" s="348"/>
    </row>
    <row r="36" spans="1:7" x14ac:dyDescent="0.25">
      <c r="A36" s="329" t="s">
        <v>875</v>
      </c>
      <c r="B36" s="347" t="s">
        <v>1369</v>
      </c>
      <c r="C36" s="348"/>
      <c r="D36" s="348"/>
      <c r="E36" s="348"/>
      <c r="F36" s="348"/>
      <c r="G36" s="348"/>
    </row>
    <row r="37" spans="1:7" x14ac:dyDescent="0.25">
      <c r="A37" s="329" t="s">
        <v>876</v>
      </c>
      <c r="B37" s="345"/>
      <c r="C37" s="333"/>
      <c r="D37" s="333"/>
      <c r="E37" s="333"/>
      <c r="F37" s="333"/>
      <c r="G37" s="334">
        <f>C37+D37+E37-F37</f>
        <v>0</v>
      </c>
    </row>
    <row r="38" spans="1:7" x14ac:dyDescent="0.25">
      <c r="A38" s="329" t="s">
        <v>1381</v>
      </c>
      <c r="B38" s="345"/>
      <c r="C38" s="333"/>
      <c r="D38" s="333"/>
      <c r="E38" s="333"/>
      <c r="F38" s="333"/>
      <c r="G38" s="334">
        <f>C38+D38+E38-F38</f>
        <v>0</v>
      </c>
    </row>
    <row r="39" spans="1:7" x14ac:dyDescent="0.25">
      <c r="A39" s="329" t="s">
        <v>1382</v>
      </c>
      <c r="B39" s="345"/>
      <c r="C39" s="333"/>
      <c r="D39" s="333"/>
      <c r="E39" s="333"/>
      <c r="F39" s="333"/>
      <c r="G39" s="334">
        <f>C39+D39+E39-F39</f>
        <v>0</v>
      </c>
    </row>
    <row r="40" spans="1:7" x14ac:dyDescent="0.25">
      <c r="A40" s="329" t="s">
        <v>1361</v>
      </c>
      <c r="B40" s="335" t="s">
        <v>1370</v>
      </c>
      <c r="C40" s="334">
        <f>SUM(C37:C39)</f>
        <v>0</v>
      </c>
      <c r="D40" s="334">
        <f>SUM(D37:D39)</f>
        <v>0</v>
      </c>
      <c r="E40" s="334">
        <f>SUM(E37:E39)</f>
        <v>0</v>
      </c>
      <c r="F40" s="334">
        <f>SUM(F37:F39)</f>
        <v>0</v>
      </c>
      <c r="G40" s="334">
        <f>SUM(G37:G39)</f>
        <v>0</v>
      </c>
    </row>
    <row r="41" spans="1:7" x14ac:dyDescent="0.25">
      <c r="A41" s="329"/>
      <c r="B41" s="348"/>
      <c r="C41" s="348"/>
      <c r="D41" s="348"/>
      <c r="E41" s="348"/>
      <c r="F41" s="348"/>
      <c r="G41" s="348"/>
    </row>
    <row r="42" spans="1:7" x14ac:dyDescent="0.25">
      <c r="A42" s="329" t="s">
        <v>1383</v>
      </c>
      <c r="B42" s="335" t="s">
        <v>1372</v>
      </c>
      <c r="C42" s="348"/>
      <c r="D42" s="348"/>
      <c r="E42" s="348"/>
      <c r="F42" s="348"/>
      <c r="G42" s="348"/>
    </row>
    <row r="43" spans="1:7" x14ac:dyDescent="0.25">
      <c r="A43" s="329" t="s">
        <v>1384</v>
      </c>
      <c r="B43" s="343"/>
      <c r="C43" s="333"/>
      <c r="D43" s="333"/>
      <c r="E43" s="333"/>
      <c r="F43" s="333"/>
      <c r="G43" s="334">
        <f>C43+D43+E43-F43</f>
        <v>0</v>
      </c>
    </row>
    <row r="44" spans="1:7" x14ac:dyDescent="0.25">
      <c r="A44" s="329" t="s">
        <v>1385</v>
      </c>
      <c r="B44" s="344"/>
      <c r="C44" s="333"/>
      <c r="D44" s="333"/>
      <c r="E44" s="333"/>
      <c r="F44" s="333"/>
      <c r="G44" s="334">
        <f>C44+D44+E44-F44</f>
        <v>0</v>
      </c>
    </row>
    <row r="45" spans="1:7" x14ac:dyDescent="0.25">
      <c r="A45" s="329" t="s">
        <v>1386</v>
      </c>
      <c r="B45" s="345"/>
      <c r="C45" s="333"/>
      <c r="D45" s="333"/>
      <c r="E45" s="333"/>
      <c r="F45" s="333"/>
      <c r="G45" s="334">
        <f>C45+D45+E45-F45</f>
        <v>0</v>
      </c>
    </row>
    <row r="46" spans="1:7" x14ac:dyDescent="0.25">
      <c r="A46" s="329" t="s">
        <v>1387</v>
      </c>
      <c r="B46" s="346" t="s">
        <v>1377</v>
      </c>
      <c r="C46" s="334">
        <f>SUM(C43:C45)</f>
        <v>0</v>
      </c>
      <c r="D46" s="334">
        <f>SUM(D43:D45)</f>
        <v>0</v>
      </c>
      <c r="E46" s="334">
        <f>SUM(E43:E45)</f>
        <v>0</v>
      </c>
      <c r="F46" s="334">
        <f>SUM(F43:F45)</f>
        <v>0</v>
      </c>
      <c r="G46" s="334">
        <f>SUM(G43:G45)</f>
        <v>0</v>
      </c>
    </row>
    <row r="47" spans="1:7" x14ac:dyDescent="0.25">
      <c r="A47" s="329" t="s">
        <v>1388</v>
      </c>
      <c r="B47" s="347" t="s">
        <v>1389</v>
      </c>
      <c r="C47" s="334">
        <f>C34+C40+C46</f>
        <v>0</v>
      </c>
      <c r="D47" s="334">
        <f>D34+D40+D46</f>
        <v>0</v>
      </c>
      <c r="E47" s="334">
        <f>E34+E40+E46</f>
        <v>0</v>
      </c>
      <c r="F47" s="334">
        <f>F34+F40+F46</f>
        <v>0</v>
      </c>
      <c r="G47" s="334">
        <f>G34+G40+G46</f>
        <v>0</v>
      </c>
    </row>
    <row r="48" spans="1:7" x14ac:dyDescent="0.25">
      <c r="A48" s="329"/>
      <c r="B48" s="348"/>
      <c r="C48" s="334"/>
      <c r="D48" s="334"/>
      <c r="E48" s="334"/>
      <c r="F48" s="334"/>
      <c r="G48" s="334"/>
    </row>
    <row r="49" spans="1:7" x14ac:dyDescent="0.25">
      <c r="A49" s="329" t="s">
        <v>1390</v>
      </c>
      <c r="B49" s="347" t="s">
        <v>1391</v>
      </c>
      <c r="C49" s="349">
        <f>C27+C47</f>
        <v>0</v>
      </c>
      <c r="D49" s="349">
        <f>D27+D47</f>
        <v>0</v>
      </c>
      <c r="E49" s="349">
        <f>E27+E47</f>
        <v>0</v>
      </c>
      <c r="F49" s="349">
        <f>F27+F47</f>
        <v>0</v>
      </c>
      <c r="G49" s="349">
        <f>G27+G47</f>
        <v>0</v>
      </c>
    </row>
    <row r="50" spans="1:7" x14ac:dyDescent="0.25">
      <c r="A50" s="329"/>
    </row>
    <row r="51" spans="1:7" x14ac:dyDescent="0.25">
      <c r="A51" s="329"/>
    </row>
    <row r="52" spans="1:7" hidden="1" x14ac:dyDescent="0.25">
      <c r="A52" s="329"/>
    </row>
    <row r="53" spans="1:7" hidden="1" x14ac:dyDescent="0.25">
      <c r="A53" s="329"/>
    </row>
    <row r="54" spans="1:7" hidden="1" x14ac:dyDescent="0.25">
      <c r="A54" s="329"/>
    </row>
    <row r="55" spans="1:7" hidden="1" x14ac:dyDescent="0.25">
      <c r="A55" s="329"/>
    </row>
    <row r="56" spans="1:7" hidden="1" x14ac:dyDescent="0.25">
      <c r="A56" s="329"/>
    </row>
    <row r="57" spans="1:7" hidden="1" x14ac:dyDescent="0.25">
      <c r="A57" s="329"/>
    </row>
    <row r="58" spans="1:7" hidden="1" x14ac:dyDescent="0.25">
      <c r="A58" s="329"/>
    </row>
    <row r="59" spans="1:7" hidden="1" x14ac:dyDescent="0.25">
      <c r="A59" s="329"/>
    </row>
    <row r="60" spans="1:7" hidden="1" x14ac:dyDescent="0.25">
      <c r="A60" s="329"/>
    </row>
    <row r="61" spans="1:7" hidden="1" x14ac:dyDescent="0.25">
      <c r="A61" s="329"/>
    </row>
    <row r="62" spans="1:7" hidden="1" x14ac:dyDescent="0.25">
      <c r="A62" s="329"/>
    </row>
    <row r="63" spans="1:7" hidden="1" x14ac:dyDescent="0.25">
      <c r="A63" s="329"/>
    </row>
    <row r="64" spans="1:7" hidden="1" x14ac:dyDescent="0.25">
      <c r="A64" s="329"/>
    </row>
    <row r="65" spans="1:1" hidden="1" x14ac:dyDescent="0.25">
      <c r="A65" s="329"/>
    </row>
    <row r="66" spans="1:1" hidden="1" x14ac:dyDescent="0.25">
      <c r="A66" s="329"/>
    </row>
    <row r="67" spans="1:1" hidden="1" x14ac:dyDescent="0.25">
      <c r="A67" s="329"/>
    </row>
    <row r="68" spans="1:1" hidden="1" x14ac:dyDescent="0.25">
      <c r="A68" s="329"/>
    </row>
    <row r="69" spans="1:1" hidden="1" x14ac:dyDescent="0.25">
      <c r="A69" s="329"/>
    </row>
    <row r="70" spans="1:1" hidden="1" x14ac:dyDescent="0.25">
      <c r="A70" s="329"/>
    </row>
    <row r="71" spans="1:1" hidden="1" x14ac:dyDescent="0.25">
      <c r="A71" s="329"/>
    </row>
    <row r="72" spans="1:1" hidden="1" x14ac:dyDescent="0.25">
      <c r="A72" s="329"/>
    </row>
    <row r="73" spans="1:1" hidden="1" x14ac:dyDescent="0.25">
      <c r="A73" s="329"/>
    </row>
    <row r="74" spans="1:1" hidden="1" x14ac:dyDescent="0.25">
      <c r="A74" s="329"/>
    </row>
    <row r="75" spans="1:1" hidden="1" x14ac:dyDescent="0.25">
      <c r="A75" s="329"/>
    </row>
    <row r="76" spans="1:1" hidden="1" x14ac:dyDescent="0.25">
      <c r="A76" s="329"/>
    </row>
    <row r="77" spans="1:1" hidden="1" x14ac:dyDescent="0.25">
      <c r="A77" s="329"/>
    </row>
    <row r="78" spans="1:1" hidden="1" x14ac:dyDescent="0.25">
      <c r="A78" s="329"/>
    </row>
    <row r="79" spans="1:1" hidden="1" x14ac:dyDescent="0.25">
      <c r="A79" s="329"/>
    </row>
    <row r="80" spans="1:1" hidden="1" x14ac:dyDescent="0.25">
      <c r="A80" s="329"/>
    </row>
    <row r="81" spans="1:1" hidden="1" x14ac:dyDescent="0.25">
      <c r="A81" s="329"/>
    </row>
    <row r="82" spans="1:1" hidden="1" x14ac:dyDescent="0.25">
      <c r="A82" s="329"/>
    </row>
    <row r="83" spans="1:1" hidden="1" x14ac:dyDescent="0.25">
      <c r="A83" s="329"/>
    </row>
    <row r="84" spans="1:1" hidden="1" x14ac:dyDescent="0.25">
      <c r="A84" s="329"/>
    </row>
    <row r="85" spans="1:1" hidden="1" x14ac:dyDescent="0.25">
      <c r="A85" s="329"/>
    </row>
    <row r="86" spans="1:1" hidden="1" x14ac:dyDescent="0.25">
      <c r="A86" s="329"/>
    </row>
    <row r="87" spans="1:1" hidden="1" x14ac:dyDescent="0.25">
      <c r="A87" s="329"/>
    </row>
    <row r="88" spans="1:1" hidden="1" x14ac:dyDescent="0.25">
      <c r="A88" s="329"/>
    </row>
    <row r="89" spans="1:1" hidden="1" x14ac:dyDescent="0.25">
      <c r="A89" s="329"/>
    </row>
    <row r="90" spans="1:1" hidden="1" x14ac:dyDescent="0.25">
      <c r="A90" s="329"/>
    </row>
    <row r="91" spans="1:1" hidden="1" x14ac:dyDescent="0.25">
      <c r="A91" s="329"/>
    </row>
    <row r="92" spans="1:1" hidden="1" x14ac:dyDescent="0.25">
      <c r="A92" s="329"/>
    </row>
    <row r="93" spans="1:1" hidden="1" x14ac:dyDescent="0.25">
      <c r="A93" s="329"/>
    </row>
    <row r="94" spans="1:1" hidden="1" x14ac:dyDescent="0.25">
      <c r="A94" s="329"/>
    </row>
    <row r="95" spans="1:1" hidden="1" x14ac:dyDescent="0.25">
      <c r="A95" s="329"/>
    </row>
    <row r="96" spans="1:1" hidden="1" x14ac:dyDescent="0.25">
      <c r="A96" s="329"/>
    </row>
    <row r="97" spans="1:1" hidden="1" x14ac:dyDescent="0.25">
      <c r="A97" s="329"/>
    </row>
    <row r="98" spans="1:1" hidden="1" x14ac:dyDescent="0.25"/>
    <row r="99" spans="1:1" hidden="1" x14ac:dyDescent="0.25"/>
    <row r="100" spans="1:1" hidden="1" x14ac:dyDescent="0.25"/>
    <row r="101" spans="1:1" hidden="1" x14ac:dyDescent="0.25"/>
    <row r="102" spans="1:1" hidden="1" x14ac:dyDescent="0.25"/>
    <row r="103" spans="1:1" hidden="1" x14ac:dyDescent="0.25"/>
    <row r="104" spans="1:1" hidden="1" x14ac:dyDescent="0.25"/>
    <row r="105" spans="1:1" hidden="1" x14ac:dyDescent="0.25"/>
    <row r="106" spans="1:1" hidden="1" x14ac:dyDescent="0.25"/>
    <row r="107" spans="1:1" hidden="1" x14ac:dyDescent="0.25"/>
    <row r="108" spans="1:1" hidden="1" x14ac:dyDescent="0.25"/>
    <row r="109" spans="1:1" hidden="1" x14ac:dyDescent="0.25"/>
    <row r="110" spans="1:1" hidden="1" x14ac:dyDescent="0.25"/>
    <row r="111" spans="1:1" hidden="1" x14ac:dyDescent="0.25"/>
    <row r="112" spans="1:1"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sheetData>
  <sheetProtection password="DDF6" sheet="1" objects="1" scenarios="1"/>
  <mergeCells count="1">
    <mergeCell ref="F3:G3"/>
  </mergeCells>
  <phoneticPr fontId="6" type="noConversion"/>
  <hyperlinks>
    <hyperlink ref="B2" location="OPERATING" display="Operating"/>
    <hyperlink ref="C2" location="CAPITAL" display="Capital"/>
    <hyperlink ref="D2" location="TOTAL___DEFERRED_REVENUE" display="TOTAL - DEFERRED REVENUE"/>
  </hyperlinks>
  <printOptions horizontalCentered="1"/>
  <pageMargins left="0" right="0" top="0.98425196850393704" bottom="0.98425196850393704" header="0.511811023622047" footer="0.511811023622047"/>
  <pageSetup scale="63"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I125"/>
  <sheetViews>
    <sheetView showGridLines="0" topLeftCell="B1" zoomScale="85" zoomScaleNormal="85" workbookViewId="0">
      <selection activeCell="D1" sqref="D1"/>
    </sheetView>
  </sheetViews>
  <sheetFormatPr defaultColWidth="0" defaultRowHeight="0" customHeight="1" zeroHeight="1" x14ac:dyDescent="0.25"/>
  <cols>
    <col min="1" max="1" width="3.28515625" style="36" hidden="1" customWidth="1"/>
    <col min="2" max="2" width="8" style="278" bestFit="1" customWidth="1"/>
    <col min="3" max="3" width="85.7109375" style="278" customWidth="1"/>
    <col min="4" max="4" width="9.7109375" style="278" customWidth="1"/>
    <col min="5" max="5" width="16" style="278" customWidth="1"/>
    <col min="6" max="6" width="4.42578125" style="278" customWidth="1"/>
    <col min="7" max="7" width="18.28515625" style="278" customWidth="1"/>
    <col min="8" max="8" width="21.7109375" style="278" customWidth="1"/>
    <col min="9" max="9" width="9.140625" style="278" customWidth="1"/>
    <col min="10" max="16384" width="9.140625" style="278" hidden="1"/>
  </cols>
  <sheetData>
    <row r="1" spans="1:9" s="25" customFormat="1" ht="15" customHeight="1" x14ac:dyDescent="0.25">
      <c r="A1" s="36"/>
      <c r="B1" s="350" t="s">
        <v>408</v>
      </c>
      <c r="C1" s="35"/>
      <c r="D1" s="573" t="s">
        <v>1532</v>
      </c>
      <c r="E1" s="37"/>
      <c r="F1" s="37"/>
      <c r="G1" s="37"/>
      <c r="H1" s="36"/>
      <c r="I1" s="36"/>
    </row>
    <row r="2" spans="1:9" s="25" customFormat="1" ht="15" customHeight="1" thickBot="1" x14ac:dyDescent="0.3">
      <c r="A2" s="36"/>
      <c r="B2" s="509" t="s">
        <v>1452</v>
      </c>
      <c r="C2" s="510" t="s">
        <v>421</v>
      </c>
      <c r="D2" s="510" t="s">
        <v>424</v>
      </c>
      <c r="E2" s="510" t="s">
        <v>425</v>
      </c>
      <c r="F2" s="510" t="s">
        <v>437</v>
      </c>
      <c r="G2" s="510" t="s">
        <v>438</v>
      </c>
      <c r="H2" s="511" t="s">
        <v>442</v>
      </c>
      <c r="I2" s="511" t="s">
        <v>444</v>
      </c>
    </row>
    <row r="3" spans="1:9" s="25" customFormat="1" ht="31.5" customHeight="1" thickBot="1" x14ac:dyDescent="0.35">
      <c r="A3" s="36"/>
      <c r="B3" s="350" t="s">
        <v>416</v>
      </c>
      <c r="C3" s="62"/>
      <c r="D3" s="512" t="s">
        <v>452</v>
      </c>
      <c r="E3" s="66" t="s">
        <v>505</v>
      </c>
      <c r="F3" s="188"/>
      <c r="G3" s="603">
        <f>Cover!I2</f>
        <v>0</v>
      </c>
      <c r="H3" s="604"/>
      <c r="I3" s="36"/>
    </row>
    <row r="4" spans="1:9" s="25" customFormat="1" ht="19.5" thickBot="1" x14ac:dyDescent="0.35">
      <c r="A4" s="36"/>
      <c r="B4" s="350" t="s">
        <v>1470</v>
      </c>
      <c r="C4" s="62"/>
      <c r="D4" s="512" t="s">
        <v>454</v>
      </c>
      <c r="E4" s="67" t="s">
        <v>1237</v>
      </c>
      <c r="F4" s="186"/>
      <c r="G4" s="189">
        <f>+Cover!I3</f>
        <v>0</v>
      </c>
      <c r="H4" s="36"/>
      <c r="I4" s="36"/>
    </row>
    <row r="5" spans="1:9" s="25" customFormat="1" ht="15.75" x14ac:dyDescent="0.25">
      <c r="A5" s="36"/>
      <c r="B5" s="36"/>
      <c r="C5" s="36"/>
      <c r="D5" s="511" t="s">
        <v>458</v>
      </c>
      <c r="E5" s="36"/>
      <c r="F5" s="36"/>
      <c r="G5" s="36"/>
      <c r="H5" s="36"/>
      <c r="I5" s="36"/>
    </row>
    <row r="6" spans="1:9" s="280" customFormat="1" ht="15" customHeight="1" x14ac:dyDescent="0.25">
      <c r="A6" s="36"/>
      <c r="B6" s="351"/>
      <c r="C6" s="273"/>
      <c r="D6" s="512" t="s">
        <v>472</v>
      </c>
      <c r="E6" s="273"/>
      <c r="F6" s="273"/>
      <c r="G6" s="273"/>
      <c r="H6" s="278"/>
      <c r="I6" s="278"/>
    </row>
    <row r="7" spans="1:9" ht="15" customHeight="1" x14ac:dyDescent="0.25">
      <c r="B7" s="352">
        <v>1</v>
      </c>
      <c r="C7" s="352" t="s">
        <v>421</v>
      </c>
      <c r="D7" s="513" t="s">
        <v>1235</v>
      </c>
      <c r="E7" s="353"/>
      <c r="F7" s="353"/>
      <c r="G7" s="353"/>
    </row>
    <row r="8" spans="1:9" ht="15.75" x14ac:dyDescent="0.25">
      <c r="B8" s="354">
        <v>1.1000000000000001</v>
      </c>
      <c r="C8" s="354" t="s">
        <v>334</v>
      </c>
      <c r="D8" s="354"/>
      <c r="E8" s="355">
        <f>'Grant Calculation'!D48</f>
        <v>0</v>
      </c>
      <c r="F8" s="353"/>
      <c r="G8" s="353"/>
    </row>
    <row r="9" spans="1:9" ht="15.75" x14ac:dyDescent="0.25">
      <c r="B9" s="354">
        <v>1.2</v>
      </c>
      <c r="C9" s="354" t="s">
        <v>422</v>
      </c>
      <c r="D9" s="354"/>
      <c r="E9" s="357"/>
      <c r="F9" s="353"/>
      <c r="G9" s="353"/>
    </row>
    <row r="10" spans="1:9" ht="15.75" x14ac:dyDescent="0.25">
      <c r="B10" s="352">
        <v>1.3</v>
      </c>
      <c r="C10" s="352" t="s">
        <v>423</v>
      </c>
      <c r="D10" s="352"/>
      <c r="E10" s="353"/>
      <c r="F10" s="356"/>
      <c r="G10" s="355">
        <f>SUM(E8:E9)</f>
        <v>0</v>
      </c>
    </row>
    <row r="11" spans="1:9" ht="15.75" x14ac:dyDescent="0.25">
      <c r="B11" s="353"/>
      <c r="C11" s="353"/>
      <c r="D11" s="353"/>
      <c r="E11" s="353"/>
      <c r="F11" s="353"/>
      <c r="G11" s="353"/>
    </row>
    <row r="12" spans="1:9" ht="15.75" x14ac:dyDescent="0.25">
      <c r="B12" s="352">
        <v>2</v>
      </c>
      <c r="C12" s="352" t="s">
        <v>424</v>
      </c>
      <c r="D12" s="352"/>
      <c r="E12" s="353"/>
      <c r="F12" s="353"/>
      <c r="G12" s="353"/>
    </row>
    <row r="13" spans="1:9" ht="15.75" x14ac:dyDescent="0.25">
      <c r="B13" s="354">
        <v>2.8</v>
      </c>
      <c r="C13" s="354" t="s">
        <v>417</v>
      </c>
      <c r="D13" s="354"/>
      <c r="E13" s="355">
        <f>'Sch 5.1 Deferred Revenues'!F14</f>
        <v>0</v>
      </c>
      <c r="F13" s="353"/>
      <c r="G13" s="353"/>
    </row>
    <row r="14" spans="1:9" ht="15.75" x14ac:dyDescent="0.25">
      <c r="B14" s="353"/>
      <c r="C14" s="354" t="s">
        <v>418</v>
      </c>
      <c r="D14" s="354"/>
      <c r="E14" s="359"/>
      <c r="F14" s="360"/>
      <c r="G14" s="360"/>
    </row>
    <row r="15" spans="1:9" ht="15.75" x14ac:dyDescent="0.25">
      <c r="B15" s="354">
        <v>2.9</v>
      </c>
      <c r="C15" s="361"/>
      <c r="D15" s="354"/>
      <c r="E15" s="358"/>
      <c r="F15" s="353"/>
      <c r="G15" s="353"/>
    </row>
    <row r="16" spans="1:9" ht="15.75" x14ac:dyDescent="0.25">
      <c r="B16" s="362">
        <v>2.1</v>
      </c>
      <c r="C16" s="361"/>
      <c r="D16" s="354"/>
      <c r="E16" s="358"/>
      <c r="F16" s="353"/>
      <c r="G16" s="353"/>
    </row>
    <row r="17" spans="2:7" ht="15.75" x14ac:dyDescent="0.25">
      <c r="B17" s="354">
        <v>2.11</v>
      </c>
      <c r="C17" s="361"/>
      <c r="D17" s="354"/>
      <c r="E17" s="358"/>
      <c r="F17" s="353"/>
      <c r="G17" s="353"/>
    </row>
    <row r="18" spans="2:7" ht="15.75" x14ac:dyDescent="0.25">
      <c r="B18" s="354">
        <v>2.12</v>
      </c>
      <c r="C18" s="361"/>
      <c r="D18" s="354"/>
      <c r="E18" s="358"/>
      <c r="F18" s="353"/>
      <c r="G18" s="353"/>
    </row>
    <row r="19" spans="2:7" ht="15.75" x14ac:dyDescent="0.25">
      <c r="B19" s="354">
        <v>2.13</v>
      </c>
      <c r="C19" s="361"/>
      <c r="D19" s="354"/>
      <c r="E19" s="358"/>
      <c r="F19" s="353"/>
      <c r="G19" s="353"/>
    </row>
    <row r="20" spans="2:7" ht="15.75" x14ac:dyDescent="0.25">
      <c r="B20" s="354">
        <v>2.14</v>
      </c>
      <c r="C20" s="361"/>
      <c r="D20" s="354"/>
      <c r="E20" s="358"/>
      <c r="F20" s="353"/>
      <c r="G20" s="353"/>
    </row>
    <row r="21" spans="2:7" ht="15.75" x14ac:dyDescent="0.25">
      <c r="B21" s="354">
        <v>2.15</v>
      </c>
      <c r="C21" s="352" t="s">
        <v>419</v>
      </c>
      <c r="D21" s="352"/>
      <c r="E21" s="355">
        <f>SUM(E13:E20)</f>
        <v>0</v>
      </c>
      <c r="F21" s="353"/>
      <c r="G21" s="353"/>
    </row>
    <row r="22" spans="2:7" ht="15.75" x14ac:dyDescent="0.25">
      <c r="B22" s="353"/>
      <c r="C22" s="353"/>
      <c r="D22" s="353"/>
      <c r="E22" s="353"/>
      <c r="F22" s="353"/>
      <c r="G22" s="353"/>
    </row>
    <row r="23" spans="2:7" ht="15.75" x14ac:dyDescent="0.25">
      <c r="B23" s="353"/>
      <c r="C23" s="352" t="s">
        <v>425</v>
      </c>
      <c r="D23" s="352"/>
      <c r="E23" s="353"/>
      <c r="F23" s="353"/>
      <c r="G23" s="353"/>
    </row>
    <row r="24" spans="2:7" ht="15.75" x14ac:dyDescent="0.25">
      <c r="B24" s="354">
        <v>2.16</v>
      </c>
      <c r="C24" s="354" t="s">
        <v>410</v>
      </c>
      <c r="D24" s="354"/>
      <c r="E24" s="357"/>
      <c r="F24" s="353"/>
      <c r="G24" s="353"/>
    </row>
    <row r="25" spans="2:7" ht="15.75" x14ac:dyDescent="0.25">
      <c r="B25" s="354">
        <v>2.17</v>
      </c>
      <c r="C25" s="354" t="s">
        <v>426</v>
      </c>
      <c r="D25" s="354"/>
      <c r="E25" s="357"/>
      <c r="F25" s="353"/>
      <c r="G25" s="353"/>
    </row>
    <row r="26" spans="2:7" ht="15.75" x14ac:dyDescent="0.25">
      <c r="B26" s="354">
        <v>2.1800000000000002</v>
      </c>
      <c r="C26" s="354" t="s">
        <v>427</v>
      </c>
      <c r="D26" s="354"/>
      <c r="E26" s="357"/>
      <c r="F26" s="353"/>
      <c r="G26" s="353"/>
    </row>
    <row r="27" spans="2:7" ht="15.75" x14ac:dyDescent="0.25">
      <c r="B27" s="354">
        <v>2.19</v>
      </c>
      <c r="C27" s="354" t="s">
        <v>420</v>
      </c>
      <c r="D27" s="354"/>
      <c r="E27" s="357"/>
      <c r="F27" s="353"/>
      <c r="G27" s="353"/>
    </row>
    <row r="28" spans="2:7" ht="15.75" x14ac:dyDescent="0.25">
      <c r="B28" s="362">
        <v>2.2000000000000002</v>
      </c>
      <c r="C28" s="354" t="s">
        <v>428</v>
      </c>
      <c r="D28" s="354"/>
      <c r="E28" s="357"/>
      <c r="F28" s="353"/>
      <c r="G28" s="353"/>
    </row>
    <row r="29" spans="2:7" ht="15.75" x14ac:dyDescent="0.25">
      <c r="B29" s="354">
        <v>2.21</v>
      </c>
      <c r="C29" s="354" t="s">
        <v>429</v>
      </c>
      <c r="D29" s="354"/>
      <c r="E29" s="355">
        <f>'Sch 5.1 Deferred Revenues'!F20</f>
        <v>0</v>
      </c>
      <c r="F29" s="353"/>
      <c r="G29" s="353"/>
    </row>
    <row r="30" spans="2:7" ht="15.75" x14ac:dyDescent="0.25">
      <c r="B30" s="353"/>
      <c r="C30" s="354" t="s">
        <v>430</v>
      </c>
      <c r="D30" s="354"/>
      <c r="E30" s="357"/>
      <c r="F30" s="353"/>
      <c r="G30" s="353"/>
    </row>
    <row r="31" spans="2:7" ht="15.75" x14ac:dyDescent="0.25">
      <c r="B31" s="354">
        <v>2.2200000000000002</v>
      </c>
      <c r="C31" s="361"/>
      <c r="D31" s="354"/>
      <c r="E31" s="358"/>
      <c r="F31" s="353"/>
      <c r="G31" s="353"/>
    </row>
    <row r="32" spans="2:7" ht="15.75" x14ac:dyDescent="0.25">
      <c r="B32" s="354">
        <v>2.23</v>
      </c>
      <c r="C32" s="361"/>
      <c r="D32" s="354"/>
      <c r="E32" s="358"/>
      <c r="F32" s="353"/>
      <c r="G32" s="353"/>
    </row>
    <row r="33" spans="2:7" ht="15.75" x14ac:dyDescent="0.25">
      <c r="B33" s="354">
        <v>2.2400000000000002</v>
      </c>
      <c r="C33" s="354" t="s">
        <v>431</v>
      </c>
      <c r="D33" s="354"/>
      <c r="E33" s="357"/>
      <c r="F33" s="353"/>
      <c r="G33" s="353"/>
    </row>
    <row r="34" spans="2:7" ht="15.75" x14ac:dyDescent="0.25">
      <c r="B34" s="353"/>
      <c r="C34" s="354" t="s">
        <v>432</v>
      </c>
      <c r="D34" s="354"/>
      <c r="E34" s="357"/>
      <c r="F34" s="353"/>
      <c r="G34" s="353"/>
    </row>
    <row r="35" spans="2:7" ht="15.75" x14ac:dyDescent="0.25">
      <c r="B35" s="354">
        <v>2.25</v>
      </c>
      <c r="C35" s="361"/>
      <c r="D35" s="354"/>
      <c r="E35" s="358"/>
      <c r="F35" s="353"/>
      <c r="G35" s="353"/>
    </row>
    <row r="36" spans="2:7" ht="15.75" x14ac:dyDescent="0.25">
      <c r="B36" s="354">
        <v>2.2599999999999998</v>
      </c>
      <c r="C36" s="361"/>
      <c r="D36" s="354"/>
      <c r="E36" s="358"/>
      <c r="F36" s="353"/>
      <c r="G36" s="353"/>
    </row>
    <row r="37" spans="2:7" ht="15.75" x14ac:dyDescent="0.25">
      <c r="B37" s="354">
        <v>2.27</v>
      </c>
      <c r="C37" s="352" t="s">
        <v>433</v>
      </c>
      <c r="D37" s="352"/>
      <c r="E37" s="355">
        <f>SUM(E24:E36)</f>
        <v>0</v>
      </c>
      <c r="F37" s="353"/>
      <c r="G37" s="353"/>
    </row>
    <row r="38" spans="2:7" ht="15.75" x14ac:dyDescent="0.25">
      <c r="B38" s="353"/>
      <c r="C38" s="353"/>
      <c r="D38" s="353"/>
      <c r="E38" s="353"/>
      <c r="F38" s="353"/>
      <c r="G38" s="353"/>
    </row>
    <row r="39" spans="2:7" ht="15.75" x14ac:dyDescent="0.25">
      <c r="B39" s="354">
        <v>2.2799999999999998</v>
      </c>
      <c r="C39" s="354" t="s">
        <v>434</v>
      </c>
      <c r="D39" s="354"/>
      <c r="E39" s="353"/>
      <c r="F39" s="353"/>
      <c r="G39" s="353"/>
    </row>
    <row r="40" spans="2:7" ht="15.75" x14ac:dyDescent="0.25">
      <c r="B40" s="354">
        <v>2.29</v>
      </c>
      <c r="C40" s="361"/>
      <c r="D40" s="354"/>
      <c r="E40" s="358"/>
      <c r="F40" s="353"/>
      <c r="G40" s="353"/>
    </row>
    <row r="41" spans="2:7" ht="15.75" x14ac:dyDescent="0.25">
      <c r="B41" s="362">
        <v>2.2999999999999998</v>
      </c>
      <c r="C41" s="361"/>
      <c r="D41" s="354"/>
      <c r="E41" s="358"/>
      <c r="F41" s="353"/>
      <c r="G41" s="353"/>
    </row>
    <row r="42" spans="2:7" ht="15.75" x14ac:dyDescent="0.25">
      <c r="B42" s="354">
        <v>2.31</v>
      </c>
      <c r="C42" s="352" t="s">
        <v>435</v>
      </c>
      <c r="D42" s="352"/>
      <c r="E42" s="355">
        <f>SUM(E40:E41)</f>
        <v>0</v>
      </c>
      <c r="F42" s="353"/>
      <c r="G42" s="353"/>
    </row>
    <row r="43" spans="2:7" ht="15.75" x14ac:dyDescent="0.25">
      <c r="B43" s="353"/>
      <c r="C43" s="353"/>
      <c r="D43" s="353"/>
      <c r="E43" s="353"/>
      <c r="F43" s="353"/>
      <c r="G43" s="353"/>
    </row>
    <row r="44" spans="2:7" ht="15.75" x14ac:dyDescent="0.25">
      <c r="B44" s="354">
        <v>2.3199999999999998</v>
      </c>
      <c r="C44" s="354" t="s">
        <v>1478</v>
      </c>
      <c r="D44" s="354"/>
      <c r="E44" s="357"/>
      <c r="F44" s="353"/>
      <c r="G44" s="353"/>
    </row>
    <row r="45" spans="2:7" ht="15.75" x14ac:dyDescent="0.25">
      <c r="B45" s="353"/>
      <c r="C45" s="353"/>
      <c r="D45" s="353"/>
      <c r="E45" s="353"/>
      <c r="F45" s="353"/>
      <c r="G45" s="353"/>
    </row>
    <row r="46" spans="2:7" ht="15.75" x14ac:dyDescent="0.25">
      <c r="B46" s="353"/>
      <c r="C46" s="354" t="s">
        <v>436</v>
      </c>
      <c r="D46" s="354"/>
      <c r="E46" s="353"/>
      <c r="F46" s="353"/>
      <c r="G46" s="353"/>
    </row>
    <row r="47" spans="2:7" ht="15.75" x14ac:dyDescent="0.25">
      <c r="B47" s="354">
        <v>2.33</v>
      </c>
      <c r="C47" s="363"/>
      <c r="D47" s="354"/>
      <c r="E47" s="355"/>
      <c r="F47" s="353"/>
      <c r="G47" s="353"/>
    </row>
    <row r="48" spans="2:7" ht="15.75" x14ac:dyDescent="0.25">
      <c r="B48" s="354">
        <v>2.34</v>
      </c>
      <c r="C48" s="363"/>
      <c r="D48" s="354"/>
      <c r="E48" s="355"/>
      <c r="F48" s="353"/>
      <c r="G48" s="353"/>
    </row>
    <row r="49" spans="2:7" ht="15.75" x14ac:dyDescent="0.25">
      <c r="B49" s="354">
        <v>2.35</v>
      </c>
      <c r="C49" s="352" t="s">
        <v>494</v>
      </c>
      <c r="D49" s="352"/>
      <c r="E49" s="355">
        <f>SUM(E47:E48)</f>
        <v>0</v>
      </c>
      <c r="F49" s="353"/>
      <c r="G49" s="353"/>
    </row>
    <row r="50" spans="2:7" ht="15.75" x14ac:dyDescent="0.25">
      <c r="B50" s="353"/>
      <c r="C50" s="353"/>
      <c r="D50" s="353"/>
      <c r="E50" s="353"/>
      <c r="F50" s="353"/>
      <c r="G50" s="353"/>
    </row>
    <row r="51" spans="2:7" ht="15.75" x14ac:dyDescent="0.25">
      <c r="B51" s="364">
        <v>2.4</v>
      </c>
      <c r="C51" s="352" t="s">
        <v>437</v>
      </c>
      <c r="D51" s="352"/>
      <c r="E51" s="353"/>
      <c r="G51" s="365">
        <f>E21+E37+E42+E44+E49</f>
        <v>0</v>
      </c>
    </row>
    <row r="52" spans="2:7" ht="15.75" x14ac:dyDescent="0.25">
      <c r="B52" s="353"/>
      <c r="C52" s="353"/>
      <c r="D52" s="353"/>
      <c r="E52" s="353"/>
      <c r="F52" s="353"/>
      <c r="G52" s="353"/>
    </row>
    <row r="53" spans="2:7" ht="15.75" x14ac:dyDescent="0.25">
      <c r="B53" s="352">
        <v>3</v>
      </c>
      <c r="C53" s="352" t="s">
        <v>438</v>
      </c>
      <c r="D53" s="352"/>
      <c r="E53" s="353"/>
      <c r="F53" s="353"/>
      <c r="G53" s="353"/>
    </row>
    <row r="54" spans="2:7" ht="15.75" x14ac:dyDescent="0.25">
      <c r="B54" s="354">
        <v>3.1</v>
      </c>
      <c r="C54" s="354" t="s">
        <v>439</v>
      </c>
      <c r="D54" s="354"/>
      <c r="E54" s="357"/>
      <c r="F54" s="353"/>
      <c r="G54" s="353"/>
    </row>
    <row r="55" spans="2:7" ht="15.75" x14ac:dyDescent="0.25">
      <c r="B55" s="354">
        <v>3.2</v>
      </c>
      <c r="C55" s="354" t="s">
        <v>440</v>
      </c>
      <c r="D55" s="354"/>
      <c r="E55" s="357"/>
      <c r="F55" s="353"/>
      <c r="G55" s="353"/>
    </row>
    <row r="56" spans="2:7" ht="15.75" x14ac:dyDescent="0.25">
      <c r="B56" s="354">
        <v>3.3</v>
      </c>
      <c r="C56" s="354" t="s">
        <v>1433</v>
      </c>
      <c r="D56" s="354"/>
      <c r="E56" s="357"/>
      <c r="F56" s="353"/>
      <c r="G56" s="353"/>
    </row>
    <row r="57" spans="2:7" ht="15.75" x14ac:dyDescent="0.25">
      <c r="B57" s="354">
        <v>3.4</v>
      </c>
      <c r="C57" s="354" t="s">
        <v>1479</v>
      </c>
      <c r="D57" s="354"/>
      <c r="E57" s="357"/>
      <c r="F57" s="353"/>
      <c r="G57" s="353"/>
    </row>
    <row r="58" spans="2:7" ht="15.75" x14ac:dyDescent="0.25">
      <c r="B58" s="352">
        <v>3.5</v>
      </c>
      <c r="C58" s="352" t="s">
        <v>441</v>
      </c>
      <c r="D58" s="352"/>
      <c r="E58" s="252"/>
      <c r="G58" s="366">
        <f>SUM(E54:E57)</f>
        <v>0</v>
      </c>
    </row>
    <row r="59" spans="2:7" ht="15.75" x14ac:dyDescent="0.25">
      <c r="B59" s="353"/>
      <c r="C59" s="252"/>
      <c r="D59" s="252"/>
      <c r="E59" s="353"/>
      <c r="F59" s="252"/>
      <c r="G59" s="252"/>
    </row>
    <row r="60" spans="2:7" ht="15.75" x14ac:dyDescent="0.25">
      <c r="B60" s="352">
        <v>4</v>
      </c>
      <c r="C60" s="352" t="s">
        <v>442</v>
      </c>
      <c r="D60" s="352"/>
      <c r="E60" s="367"/>
      <c r="F60" s="353"/>
      <c r="G60" s="353"/>
    </row>
    <row r="61" spans="2:7" ht="15.75" x14ac:dyDescent="0.25">
      <c r="B61" s="354">
        <v>4.0999999999999996</v>
      </c>
      <c r="C61" s="354" t="s">
        <v>1393</v>
      </c>
      <c r="D61" s="354"/>
      <c r="E61" s="358"/>
      <c r="F61" s="353"/>
      <c r="G61" s="353"/>
    </row>
    <row r="62" spans="2:7" ht="15.75" x14ac:dyDescent="0.25">
      <c r="B62" s="352">
        <v>4.3</v>
      </c>
      <c r="C62" s="352" t="s">
        <v>443</v>
      </c>
      <c r="D62" s="352"/>
      <c r="E62" s="353"/>
      <c r="G62" s="355">
        <f>E61</f>
        <v>0</v>
      </c>
    </row>
    <row r="63" spans="2:7" ht="15.75" x14ac:dyDescent="0.25">
      <c r="B63" s="353"/>
      <c r="C63" s="353"/>
      <c r="D63" s="353"/>
      <c r="E63" s="353"/>
      <c r="F63" s="353"/>
      <c r="G63" s="353"/>
    </row>
    <row r="64" spans="2:7" ht="15.75" x14ac:dyDescent="0.25">
      <c r="B64" s="352">
        <v>5</v>
      </c>
      <c r="C64" s="352" t="s">
        <v>444</v>
      </c>
      <c r="D64" s="352"/>
      <c r="E64" s="367"/>
      <c r="F64" s="353"/>
      <c r="G64" s="353"/>
    </row>
    <row r="65" spans="2:7" ht="15.75" x14ac:dyDescent="0.25">
      <c r="B65" s="354">
        <v>5.0999999999999996</v>
      </c>
      <c r="C65" s="354" t="s">
        <v>445</v>
      </c>
      <c r="D65" s="354"/>
      <c r="E65" s="358"/>
      <c r="F65" s="353"/>
      <c r="G65" s="353"/>
    </row>
    <row r="66" spans="2:7" ht="15.75" x14ac:dyDescent="0.25">
      <c r="B66" s="354">
        <v>5.2</v>
      </c>
      <c r="C66" s="354" t="s">
        <v>446</v>
      </c>
      <c r="D66" s="354"/>
      <c r="E66" s="358"/>
      <c r="F66" s="353"/>
      <c r="G66" s="353"/>
    </row>
    <row r="67" spans="2:7" ht="15.75" x14ac:dyDescent="0.25">
      <c r="B67" s="354">
        <v>5.3</v>
      </c>
      <c r="C67" s="354" t="s">
        <v>447</v>
      </c>
      <c r="D67" s="354"/>
      <c r="E67" s="357"/>
      <c r="F67" s="353"/>
      <c r="G67" s="353"/>
    </row>
    <row r="68" spans="2:7" ht="15.75" x14ac:dyDescent="0.25">
      <c r="B68" s="354">
        <v>5.4</v>
      </c>
      <c r="C68" s="354" t="s">
        <v>448</v>
      </c>
      <c r="D68" s="354"/>
      <c r="E68" s="357"/>
      <c r="F68" s="353"/>
      <c r="G68" s="353"/>
    </row>
    <row r="69" spans="2:7" ht="15.75" x14ac:dyDescent="0.25">
      <c r="B69" s="354">
        <v>5.5</v>
      </c>
      <c r="C69" s="354" t="s">
        <v>449</v>
      </c>
      <c r="D69" s="354"/>
      <c r="E69" s="357"/>
      <c r="F69" s="353"/>
      <c r="G69" s="353"/>
    </row>
    <row r="70" spans="2:7" ht="15.75" x14ac:dyDescent="0.25">
      <c r="B70" s="353"/>
      <c r="C70" s="354" t="s">
        <v>450</v>
      </c>
      <c r="D70" s="354"/>
      <c r="E70" s="357"/>
      <c r="F70" s="353"/>
      <c r="G70" s="353"/>
    </row>
    <row r="71" spans="2:7" ht="15.75" x14ac:dyDescent="0.25">
      <c r="B71" s="354">
        <v>5.6</v>
      </c>
      <c r="C71" s="361"/>
      <c r="D71" s="354"/>
      <c r="E71" s="358"/>
      <c r="F71" s="353"/>
      <c r="G71" s="353"/>
    </row>
    <row r="72" spans="2:7" ht="15.75" x14ac:dyDescent="0.25">
      <c r="B72" s="354">
        <v>5.7</v>
      </c>
      <c r="C72" s="361"/>
      <c r="D72" s="354"/>
      <c r="E72" s="358"/>
      <c r="F72" s="353"/>
      <c r="G72" s="353"/>
    </row>
    <row r="73" spans="2:7" ht="15.75" x14ac:dyDescent="0.25">
      <c r="B73" s="352">
        <v>5.8</v>
      </c>
      <c r="C73" s="352" t="s">
        <v>451</v>
      </c>
      <c r="D73" s="352"/>
      <c r="E73" s="353"/>
      <c r="G73" s="365">
        <f>SUM(E65:E72)</f>
        <v>0</v>
      </c>
    </row>
    <row r="74" spans="2:7" ht="15.75" x14ac:dyDescent="0.25">
      <c r="B74" s="353"/>
      <c r="C74" s="353"/>
      <c r="D74" s="353"/>
      <c r="E74" s="353"/>
      <c r="F74" s="353"/>
      <c r="G74" s="353"/>
    </row>
    <row r="75" spans="2:7" ht="15.75" x14ac:dyDescent="0.25">
      <c r="B75" s="352">
        <v>6</v>
      </c>
      <c r="C75" s="352" t="s">
        <v>452</v>
      </c>
      <c r="D75" s="352"/>
      <c r="E75" s="367"/>
      <c r="F75" s="353"/>
      <c r="G75" s="353"/>
    </row>
    <row r="76" spans="2:7" ht="15.75" x14ac:dyDescent="0.25">
      <c r="B76" s="354">
        <v>6.1</v>
      </c>
      <c r="C76" s="354" t="s">
        <v>900</v>
      </c>
      <c r="D76" s="354"/>
      <c r="E76" s="358"/>
      <c r="F76" s="353"/>
      <c r="G76" s="353"/>
    </row>
    <row r="77" spans="2:7" ht="15.75" x14ac:dyDescent="0.25">
      <c r="B77" s="354">
        <v>6.2</v>
      </c>
      <c r="C77" s="354" t="s">
        <v>901</v>
      </c>
      <c r="D77" s="354"/>
      <c r="E77" s="357"/>
      <c r="F77" s="353"/>
      <c r="G77" s="353"/>
    </row>
    <row r="78" spans="2:7" ht="15.75" x14ac:dyDescent="0.25">
      <c r="B78" s="352">
        <v>6.3</v>
      </c>
      <c r="C78" s="352" t="s">
        <v>453</v>
      </c>
      <c r="D78" s="352"/>
      <c r="E78" s="353"/>
      <c r="G78" s="365">
        <f>SUM(E76:E77)</f>
        <v>0</v>
      </c>
    </row>
    <row r="79" spans="2:7" ht="15.75" x14ac:dyDescent="0.25">
      <c r="B79" s="353"/>
      <c r="C79" s="353"/>
      <c r="D79" s="353"/>
      <c r="E79" s="353"/>
      <c r="F79" s="353"/>
      <c r="G79" s="353"/>
    </row>
    <row r="80" spans="2:7" ht="15.75" x14ac:dyDescent="0.25">
      <c r="B80" s="352">
        <v>7</v>
      </c>
      <c r="C80" s="352" t="s">
        <v>454</v>
      </c>
      <c r="D80" s="352"/>
      <c r="E80" s="367"/>
      <c r="F80" s="353"/>
      <c r="G80" s="353"/>
    </row>
    <row r="81" spans="2:7" ht="15.75" x14ac:dyDescent="0.25">
      <c r="B81" s="354">
        <v>7.1</v>
      </c>
      <c r="C81" s="354" t="s">
        <v>446</v>
      </c>
      <c r="D81" s="354"/>
      <c r="E81" s="357"/>
      <c r="F81" s="353"/>
      <c r="G81" s="353"/>
    </row>
    <row r="82" spans="2:7" ht="15.75" x14ac:dyDescent="0.25">
      <c r="B82" s="354">
        <v>7.2</v>
      </c>
      <c r="C82" s="354" t="s">
        <v>455</v>
      </c>
      <c r="D82" s="354"/>
      <c r="E82" s="358"/>
      <c r="F82" s="353"/>
      <c r="G82" s="353"/>
    </row>
    <row r="83" spans="2:7" ht="15.75" x14ac:dyDescent="0.25">
      <c r="B83" s="354">
        <v>7.3</v>
      </c>
      <c r="C83" s="354" t="s">
        <v>456</v>
      </c>
      <c r="D83" s="354"/>
      <c r="E83" s="358"/>
      <c r="F83" s="353"/>
      <c r="G83" s="353"/>
    </row>
    <row r="84" spans="2:7" ht="15.75" x14ac:dyDescent="0.25">
      <c r="B84" s="353"/>
      <c r="C84" s="354" t="s">
        <v>450</v>
      </c>
      <c r="D84" s="354"/>
      <c r="E84" s="368"/>
      <c r="F84" s="353"/>
      <c r="G84" s="353"/>
    </row>
    <row r="85" spans="2:7" ht="15.75" x14ac:dyDescent="0.25">
      <c r="B85" s="354">
        <v>7.5</v>
      </c>
      <c r="C85" s="361"/>
      <c r="D85" s="354"/>
      <c r="E85" s="358"/>
      <c r="F85" s="353"/>
      <c r="G85" s="353"/>
    </row>
    <row r="86" spans="2:7" ht="15.75" x14ac:dyDescent="0.25">
      <c r="B86" s="354">
        <v>7.6</v>
      </c>
      <c r="C86" s="361"/>
      <c r="D86" s="354"/>
      <c r="E86" s="358"/>
      <c r="F86" s="353"/>
      <c r="G86" s="353"/>
    </row>
    <row r="87" spans="2:7" ht="15.75" x14ac:dyDescent="0.25">
      <c r="B87" s="352">
        <v>7.7</v>
      </c>
      <c r="C87" s="352" t="s">
        <v>457</v>
      </c>
      <c r="D87" s="352"/>
      <c r="E87" s="353"/>
      <c r="G87" s="365">
        <f>SUM(E81:E86)</f>
        <v>0</v>
      </c>
    </row>
    <row r="88" spans="2:7" ht="15.75" x14ac:dyDescent="0.25">
      <c r="B88" s="353"/>
      <c r="C88" s="353"/>
      <c r="D88" s="353"/>
      <c r="E88" s="353"/>
      <c r="F88" s="353"/>
      <c r="G88" s="353"/>
    </row>
    <row r="89" spans="2:7" ht="15.75" x14ac:dyDescent="0.25">
      <c r="B89" s="352">
        <v>8</v>
      </c>
      <c r="C89" s="352" t="s">
        <v>458</v>
      </c>
      <c r="D89" s="352"/>
      <c r="E89" s="367"/>
      <c r="F89" s="353"/>
      <c r="G89" s="353"/>
    </row>
    <row r="90" spans="2:7" ht="15.75" x14ac:dyDescent="0.25">
      <c r="B90" s="354">
        <v>8.1</v>
      </c>
      <c r="C90" s="354" t="s">
        <v>459</v>
      </c>
      <c r="D90" s="354"/>
      <c r="E90" s="358"/>
      <c r="F90" s="353"/>
      <c r="G90" s="353"/>
    </row>
    <row r="91" spans="2:7" ht="15.75" x14ac:dyDescent="0.25">
      <c r="B91" s="354">
        <v>8.1999999999999993</v>
      </c>
      <c r="C91" s="354" t="s">
        <v>460</v>
      </c>
      <c r="D91" s="354"/>
      <c r="E91" s="358"/>
      <c r="F91" s="353"/>
      <c r="G91" s="353"/>
    </row>
    <row r="92" spans="2:7" ht="15.75" x14ac:dyDescent="0.25">
      <c r="B92" s="354">
        <v>8.3000000000000007</v>
      </c>
      <c r="C92" s="354" t="s">
        <v>461</v>
      </c>
      <c r="D92" s="354"/>
      <c r="E92" s="358"/>
      <c r="F92" s="353"/>
      <c r="G92" s="353"/>
    </row>
    <row r="93" spans="2:7" ht="15.75" x14ac:dyDescent="0.25">
      <c r="B93" s="354">
        <v>8.4</v>
      </c>
      <c r="C93" s="354" t="s">
        <v>462</v>
      </c>
      <c r="D93" s="354"/>
      <c r="E93" s="358"/>
      <c r="F93" s="353"/>
      <c r="G93" s="353"/>
    </row>
    <row r="94" spans="2:7" ht="15.75" x14ac:dyDescent="0.25">
      <c r="B94" s="354">
        <v>8.5</v>
      </c>
      <c r="C94" s="354" t="s">
        <v>446</v>
      </c>
      <c r="D94" s="354"/>
      <c r="E94" s="357"/>
      <c r="F94" s="353"/>
      <c r="G94" s="353"/>
    </row>
    <row r="95" spans="2:7" ht="15.75" x14ac:dyDescent="0.25">
      <c r="B95" s="354">
        <v>8.6</v>
      </c>
      <c r="C95" s="354" t="s">
        <v>455</v>
      </c>
      <c r="D95" s="354"/>
      <c r="E95" s="358"/>
      <c r="F95" s="353"/>
      <c r="G95" s="353"/>
    </row>
    <row r="96" spans="2:7" ht="15.75" x14ac:dyDescent="0.25">
      <c r="B96" s="354">
        <v>8.6999999999999993</v>
      </c>
      <c r="C96" s="354" t="s">
        <v>463</v>
      </c>
      <c r="D96" s="354"/>
      <c r="E96" s="358"/>
      <c r="F96" s="353"/>
      <c r="G96" s="353"/>
    </row>
    <row r="97" spans="2:7" ht="15.75" x14ac:dyDescent="0.25">
      <c r="B97" s="354">
        <v>8.8000000000000007</v>
      </c>
      <c r="C97" s="354" t="s">
        <v>464</v>
      </c>
      <c r="D97" s="354"/>
      <c r="E97" s="358"/>
      <c r="F97" s="353"/>
      <c r="G97" s="353"/>
    </row>
    <row r="98" spans="2:7" ht="15.75" x14ac:dyDescent="0.25">
      <c r="B98" s="354">
        <v>8.9</v>
      </c>
      <c r="C98" s="354" t="s">
        <v>465</v>
      </c>
      <c r="D98" s="354"/>
      <c r="E98" s="358"/>
      <c r="F98" s="353"/>
      <c r="G98" s="353"/>
    </row>
    <row r="99" spans="2:7" ht="15.75" x14ac:dyDescent="0.25">
      <c r="B99" s="362">
        <v>8.1</v>
      </c>
      <c r="C99" s="354" t="s">
        <v>466</v>
      </c>
      <c r="D99" s="354"/>
      <c r="E99" s="358"/>
      <c r="F99" s="353"/>
      <c r="G99" s="353"/>
    </row>
    <row r="100" spans="2:7" ht="15.75" x14ac:dyDescent="0.25">
      <c r="B100" s="354">
        <v>8.11</v>
      </c>
      <c r="C100" s="354" t="s">
        <v>335</v>
      </c>
      <c r="D100" s="354"/>
      <c r="E100" s="357"/>
      <c r="F100" s="353"/>
      <c r="G100" s="353"/>
    </row>
    <row r="101" spans="2:7" ht="15.75" x14ac:dyDescent="0.25">
      <c r="B101" s="354">
        <v>8.1199999999999992</v>
      </c>
      <c r="C101" s="354" t="s">
        <v>467</v>
      </c>
      <c r="D101" s="354"/>
      <c r="E101" s="358"/>
      <c r="F101" s="353"/>
      <c r="G101" s="353"/>
    </row>
    <row r="102" spans="2:7" ht="15.75" x14ac:dyDescent="0.25">
      <c r="B102" s="354">
        <v>8.1300000000000008</v>
      </c>
      <c r="C102" s="354" t="s">
        <v>468</v>
      </c>
      <c r="D102" s="354"/>
      <c r="E102" s="358"/>
      <c r="F102" s="353"/>
      <c r="G102" s="353"/>
    </row>
    <row r="103" spans="2:7" ht="15.75" x14ac:dyDescent="0.25">
      <c r="B103" s="354">
        <v>8.14</v>
      </c>
      <c r="C103" s="354" t="s">
        <v>469</v>
      </c>
      <c r="D103" s="354"/>
      <c r="E103" s="358"/>
      <c r="F103" s="353"/>
      <c r="G103" s="353"/>
    </row>
    <row r="104" spans="2:7" ht="15.75" x14ac:dyDescent="0.25">
      <c r="B104" s="354">
        <v>8.15</v>
      </c>
      <c r="C104" s="354" t="s">
        <v>470</v>
      </c>
      <c r="D104" s="354"/>
      <c r="E104" s="355">
        <f>'Sch 5.1 Deferred Revenues'!F26</f>
        <v>0</v>
      </c>
      <c r="F104" s="353"/>
      <c r="G104" s="353"/>
    </row>
    <row r="105" spans="2:7" ht="15.75" x14ac:dyDescent="0.25">
      <c r="B105" s="354">
        <v>8.16</v>
      </c>
      <c r="C105" s="354" t="s">
        <v>1394</v>
      </c>
      <c r="D105" s="354"/>
      <c r="E105" s="357"/>
      <c r="F105" s="353"/>
      <c r="G105" s="353"/>
    </row>
    <row r="106" spans="2:7" ht="15.75" x14ac:dyDescent="0.25">
      <c r="B106" s="354">
        <v>8.17</v>
      </c>
      <c r="C106" s="354" t="s">
        <v>1395</v>
      </c>
      <c r="D106" s="354"/>
      <c r="E106" s="358"/>
      <c r="F106" s="353"/>
      <c r="G106" s="353"/>
    </row>
    <row r="107" spans="2:7" ht="15.75" x14ac:dyDescent="0.25">
      <c r="B107" s="354">
        <v>8.18</v>
      </c>
      <c r="C107" s="354" t="s">
        <v>0</v>
      </c>
      <c r="D107" s="354"/>
      <c r="E107" s="355">
        <f>IF('Schedule 3C- TCA'!E49&gt;0,'Schedule 3C- TCA'!E49,0)</f>
        <v>0</v>
      </c>
      <c r="F107" s="353"/>
      <c r="G107" s="353"/>
    </row>
    <row r="108" spans="2:7" ht="15.75" x14ac:dyDescent="0.25">
      <c r="B108" s="353"/>
      <c r="C108" s="354" t="s">
        <v>450</v>
      </c>
      <c r="D108" s="354"/>
      <c r="E108" s="368"/>
      <c r="F108" s="353"/>
      <c r="G108" s="353"/>
    </row>
    <row r="109" spans="2:7" ht="15.75" x14ac:dyDescent="0.25">
      <c r="B109" s="354">
        <v>8.19</v>
      </c>
      <c r="C109" s="361"/>
      <c r="D109" s="354"/>
      <c r="E109" s="358"/>
      <c r="F109" s="353"/>
      <c r="G109" s="353"/>
    </row>
    <row r="110" spans="2:7" ht="15.75" x14ac:dyDescent="0.25">
      <c r="B110" s="369" t="s">
        <v>1</v>
      </c>
      <c r="C110" s="361"/>
      <c r="D110" s="354"/>
      <c r="E110" s="358"/>
      <c r="F110" s="353"/>
      <c r="G110" s="353"/>
    </row>
    <row r="111" spans="2:7" ht="15.75" x14ac:dyDescent="0.25">
      <c r="B111" s="354">
        <v>8.2100000000000009</v>
      </c>
      <c r="C111" s="361"/>
      <c r="D111" s="354"/>
      <c r="E111" s="358"/>
      <c r="F111" s="353"/>
      <c r="G111" s="353"/>
    </row>
    <row r="112" spans="2:7" ht="15.75" x14ac:dyDescent="0.25">
      <c r="B112" s="354">
        <v>8.2200000000000006</v>
      </c>
      <c r="C112" s="361"/>
      <c r="D112" s="354"/>
      <c r="E112" s="358"/>
      <c r="F112" s="353"/>
      <c r="G112" s="353"/>
    </row>
    <row r="113" spans="2:7" ht="15.75" x14ac:dyDescent="0.25">
      <c r="B113" s="362">
        <v>8.23</v>
      </c>
      <c r="C113" s="361"/>
      <c r="D113" s="354"/>
      <c r="E113" s="358"/>
      <c r="F113" s="353"/>
      <c r="G113" s="353"/>
    </row>
    <row r="114" spans="2:7" ht="15.75" x14ac:dyDescent="0.25">
      <c r="B114" s="354">
        <v>8.24</v>
      </c>
      <c r="C114" s="361"/>
      <c r="D114" s="354"/>
      <c r="E114" s="358"/>
      <c r="F114" s="353"/>
      <c r="G114" s="353"/>
    </row>
    <row r="115" spans="2:7" ht="15.75" x14ac:dyDescent="0.25">
      <c r="B115" s="354">
        <v>8.25</v>
      </c>
      <c r="C115" s="361"/>
      <c r="D115" s="354"/>
      <c r="E115" s="358"/>
      <c r="F115" s="353"/>
      <c r="G115" s="353"/>
    </row>
    <row r="116" spans="2:7" ht="15.75" x14ac:dyDescent="0.25">
      <c r="B116" s="354">
        <v>8.26</v>
      </c>
      <c r="C116" s="361"/>
      <c r="D116" s="354"/>
      <c r="E116" s="358"/>
      <c r="F116" s="353"/>
      <c r="G116" s="353"/>
    </row>
    <row r="117" spans="2:7" ht="15.75" x14ac:dyDescent="0.25">
      <c r="B117" s="354">
        <v>8.27</v>
      </c>
      <c r="C117" s="361"/>
      <c r="D117" s="354"/>
      <c r="E117" s="358"/>
      <c r="F117" s="353"/>
      <c r="G117" s="353"/>
    </row>
    <row r="118" spans="2:7" ht="15.75" x14ac:dyDescent="0.25">
      <c r="B118" s="352">
        <v>8.2799999999999994</v>
      </c>
      <c r="C118" s="352" t="s">
        <v>471</v>
      </c>
      <c r="D118" s="352"/>
      <c r="E118" s="353"/>
      <c r="G118" s="355">
        <f>SUM(E88:E117)</f>
        <v>0</v>
      </c>
    </row>
    <row r="119" spans="2:7" ht="15.75" x14ac:dyDescent="0.25">
      <c r="B119" s="353"/>
      <c r="C119" s="353"/>
      <c r="D119" s="353"/>
      <c r="E119" s="353"/>
      <c r="F119" s="353"/>
      <c r="G119" s="353"/>
    </row>
    <row r="120" spans="2:7" ht="15.75" x14ac:dyDescent="0.25">
      <c r="B120" s="354">
        <v>9</v>
      </c>
      <c r="C120" s="352" t="s">
        <v>472</v>
      </c>
      <c r="D120" s="352"/>
      <c r="E120" s="353"/>
      <c r="F120" s="353"/>
      <c r="G120" s="353"/>
    </row>
    <row r="121" spans="2:7" ht="15.75" x14ac:dyDescent="0.25">
      <c r="B121" s="354">
        <v>9.1</v>
      </c>
      <c r="C121" s="354" t="s">
        <v>473</v>
      </c>
      <c r="D121" s="354"/>
      <c r="E121" s="353"/>
      <c r="G121" s="370">
        <v>0</v>
      </c>
    </row>
    <row r="122" spans="2:7" ht="31.5" x14ac:dyDescent="0.25">
      <c r="B122" s="354">
        <v>9.1999999999999993</v>
      </c>
      <c r="C122" s="354" t="s">
        <v>1429</v>
      </c>
      <c r="D122" s="354"/>
      <c r="E122" s="353"/>
      <c r="G122" s="370">
        <v>0</v>
      </c>
    </row>
    <row r="123" spans="2:7" ht="16.5" thickBot="1" x14ac:dyDescent="0.3">
      <c r="B123" s="353"/>
      <c r="C123" s="353"/>
      <c r="D123" s="353"/>
      <c r="E123" s="353"/>
      <c r="F123" s="353"/>
      <c r="G123" s="353"/>
    </row>
    <row r="124" spans="2:7" ht="16.5" thickBot="1" x14ac:dyDescent="0.3">
      <c r="B124" s="352">
        <v>10</v>
      </c>
      <c r="C124" s="352" t="s">
        <v>1235</v>
      </c>
      <c r="D124" s="352"/>
      <c r="G124" s="371">
        <f>SUM(G9:G120)</f>
        <v>0</v>
      </c>
    </row>
    <row r="125" spans="2:7" ht="21" customHeight="1" x14ac:dyDescent="0.25">
      <c r="B125" s="352"/>
      <c r="C125" s="352"/>
      <c r="D125" s="352"/>
    </row>
  </sheetData>
  <sheetProtection password="DDF6" sheet="1" objects="1" scenarios="1"/>
  <mergeCells count="1">
    <mergeCell ref="G3:H3"/>
  </mergeCells>
  <phoneticPr fontId="0" type="noConversion"/>
  <hyperlinks>
    <hyperlink ref="C2" location="PROVINCIAL_GRANTS___GRANTS_FOR_STUDENT_NEEDS" display="PROVINCIAL GRANTS - GRANTS FOR STUDENT NEEDS"/>
    <hyperlink ref="D2" location="PROVINCIAL_GRANTS___OTHER" display="PROVINCIAL GRANTS - OTHER"/>
    <hyperlink ref="E2" location="Grants_from_Other_Ministries_and_Other_Government_Reporting_Entities__GRE" display="Grants from Other Ministries and Other Government Reporting Entities (GRE)"/>
    <hyperlink ref="F2" location="TOTAL_PROVINCIAL_GRANTS___OTHER" display="TOTAL PROVINCIAL GRANTS - OTHER"/>
    <hyperlink ref="G2" location="TAXATION" display="TAXATION"/>
    <hyperlink ref="H2" location="SCHOOL_GENERATED_FUNDS" display="SCHOOL GENERATED FUNDS"/>
    <hyperlink ref="I2" location="FEDERAL_GRANTS___FEES" display="FEDERAL GRANTS &amp; FEES"/>
    <hyperlink ref="D3" location="INVESTMENT_INCOME" display="INVESTMENT INCOME"/>
    <hyperlink ref="D4" location="OTHER_FEES___REVENUES_FROM_SCHOOL_BOARDS" display="OTHER FEES &amp; REVENUES FROM SCHOOL BOARDS"/>
    <hyperlink ref="D5" location="FEES___REVENUES_FROM_OTHER_SOURCES" display="FEES &amp; REVENUES FROM OTHER SOURCES"/>
    <hyperlink ref="D6" location="DEFERRED_CAPITAL_CONTRIBUTIONS" display="DEFERRED CAPITAL CONTRIBUTIONS"/>
    <hyperlink ref="D7" location="TOTAL_REVENUES" display="TOTAL REVENUES"/>
  </hyperlinks>
  <printOptions horizontalCentered="1"/>
  <pageMargins left="0" right="0" top="0.98425196850393704" bottom="0.98425196850393704" header="0.511811023622047" footer="0.511811023622047"/>
  <pageSetup scale="63" fitToHeight="2" orientation="portrait" r:id="rId1"/>
  <headerFooter alignWithMargins="0"/>
  <rowBreaks count="1" manualBreakCount="1">
    <brk id="59"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P71"/>
  <sheetViews>
    <sheetView showGridLines="0" topLeftCell="B1" zoomScale="85" zoomScaleNormal="85" workbookViewId="0">
      <selection activeCell="C1" sqref="C1"/>
    </sheetView>
  </sheetViews>
  <sheetFormatPr defaultColWidth="0" defaultRowHeight="15.75" zeroHeight="1" x14ac:dyDescent="0.25"/>
  <cols>
    <col min="1" max="1" width="3.5703125" style="26" hidden="1" customWidth="1"/>
    <col min="2" max="2" width="44.7109375" style="402" customWidth="1"/>
    <col min="3" max="3" width="6.5703125" style="402" customWidth="1"/>
    <col min="4" max="4" width="14.7109375" style="402" customWidth="1"/>
    <col min="5" max="5" width="12.42578125" style="402" customWidth="1"/>
    <col min="6" max="6" width="17.7109375" style="402" customWidth="1"/>
    <col min="7" max="7" width="13.42578125" style="402" customWidth="1"/>
    <col min="8" max="8" width="11.5703125" style="402" customWidth="1"/>
    <col min="9" max="9" width="13.85546875" style="402" customWidth="1"/>
    <col min="10" max="10" width="13.140625" style="402" customWidth="1"/>
    <col min="11" max="12" width="14.5703125" style="402" customWidth="1"/>
    <col min="13" max="13" width="17" style="293" customWidth="1"/>
    <col min="14" max="14" width="17.28515625" style="293" customWidth="1"/>
    <col min="15" max="15" width="2.28515625" style="293" customWidth="1"/>
    <col min="16" max="16384" width="9.140625" style="39" hidden="1"/>
  </cols>
  <sheetData>
    <row r="1" spans="1:16" x14ac:dyDescent="0.25">
      <c r="A1" s="39"/>
      <c r="B1" s="318" t="s">
        <v>408</v>
      </c>
      <c r="C1" s="573" t="s">
        <v>1533</v>
      </c>
      <c r="D1" s="42"/>
      <c r="E1" s="42"/>
      <c r="F1" s="42"/>
      <c r="G1" s="39"/>
      <c r="H1" s="39"/>
      <c r="I1" s="39"/>
      <c r="J1" s="39"/>
      <c r="K1" s="39"/>
      <c r="L1" s="39"/>
      <c r="M1" s="39"/>
      <c r="N1" s="39"/>
      <c r="O1" s="39"/>
    </row>
    <row r="2" spans="1:16" ht="16.5" thickBot="1" x14ac:dyDescent="0.3">
      <c r="A2" s="39"/>
      <c r="B2" s="508" t="s">
        <v>1455</v>
      </c>
      <c r="C2" s="506" t="s">
        <v>1258</v>
      </c>
      <c r="D2" s="506" t="s">
        <v>1259</v>
      </c>
      <c r="E2" s="506" t="s">
        <v>1325</v>
      </c>
      <c r="F2" s="506" t="s">
        <v>1453</v>
      </c>
      <c r="G2" s="506" t="s">
        <v>1179</v>
      </c>
      <c r="H2" s="506" t="s">
        <v>103</v>
      </c>
      <c r="I2" s="506" t="s">
        <v>1454</v>
      </c>
      <c r="J2" s="39"/>
      <c r="K2" s="40"/>
      <c r="L2" s="40"/>
      <c r="M2" s="40"/>
      <c r="N2" s="40"/>
      <c r="O2" s="39"/>
    </row>
    <row r="3" spans="1:16" ht="19.5" thickBot="1" x14ac:dyDescent="0.35">
      <c r="A3" s="43"/>
      <c r="B3" s="372" t="s">
        <v>330</v>
      </c>
      <c r="C3" s="44"/>
      <c r="D3" s="45"/>
      <c r="E3" s="45"/>
      <c r="F3" s="45"/>
      <c r="G3" s="45"/>
      <c r="H3" s="45"/>
      <c r="I3" s="68" t="s">
        <v>505</v>
      </c>
      <c r="J3" s="605">
        <f>+Cover!I2</f>
        <v>0</v>
      </c>
      <c r="K3" s="606"/>
      <c r="L3" s="607"/>
      <c r="M3" s="192"/>
      <c r="N3" s="192"/>
      <c r="O3" s="39"/>
    </row>
    <row r="4" spans="1:16" ht="19.5" thickBot="1" x14ac:dyDescent="0.35">
      <c r="A4" s="43"/>
      <c r="B4" s="372" t="s">
        <v>1470</v>
      </c>
      <c r="C4" s="44"/>
      <c r="D4" s="45"/>
      <c r="E4" s="45"/>
      <c r="F4" s="45"/>
      <c r="G4" s="45"/>
      <c r="H4" s="45"/>
      <c r="I4" s="3" t="s">
        <v>1237</v>
      </c>
      <c r="J4" s="189">
        <f>+Cover!I3</f>
        <v>0</v>
      </c>
      <c r="K4" s="5"/>
      <c r="L4" s="39"/>
      <c r="M4" s="5"/>
      <c r="N4" s="56"/>
      <c r="O4" s="39"/>
    </row>
    <row r="5" spans="1:16" ht="18.75" x14ac:dyDescent="0.3">
      <c r="A5" s="46"/>
      <c r="B5" s="44"/>
      <c r="C5" s="44"/>
      <c r="D5" s="44"/>
      <c r="E5" s="44"/>
      <c r="F5" s="44"/>
      <c r="G5" s="44"/>
      <c r="H5" s="44"/>
      <c r="I5" s="44"/>
      <c r="J5" s="44"/>
      <c r="K5" s="44"/>
      <c r="L5" s="44"/>
      <c r="M5" s="44"/>
      <c r="N5" s="39"/>
      <c r="O5" s="39"/>
    </row>
    <row r="6" spans="1:16" x14ac:dyDescent="0.25">
      <c r="A6" s="43"/>
      <c r="B6" s="41"/>
      <c r="C6" s="41"/>
      <c r="D6" s="39"/>
      <c r="E6" s="39"/>
      <c r="F6" s="47"/>
      <c r="G6" s="48"/>
      <c r="H6" s="49"/>
      <c r="I6" s="39"/>
      <c r="J6" s="39"/>
      <c r="K6" s="39"/>
      <c r="L6" s="39"/>
      <c r="M6" s="39"/>
      <c r="N6" s="39"/>
      <c r="O6" s="39"/>
    </row>
    <row r="7" spans="1:16" s="26" customFormat="1" ht="63" x14ac:dyDescent="0.25">
      <c r="A7" s="43"/>
      <c r="B7" s="373" t="s">
        <v>100</v>
      </c>
      <c r="C7" s="373"/>
      <c r="D7" s="374" t="s">
        <v>1180</v>
      </c>
      <c r="E7" s="374" t="s">
        <v>1313</v>
      </c>
      <c r="F7" s="374" t="s">
        <v>1314</v>
      </c>
      <c r="G7" s="374" t="s">
        <v>1315</v>
      </c>
      <c r="H7" s="374" t="s">
        <v>101</v>
      </c>
      <c r="I7" s="374" t="s">
        <v>102</v>
      </c>
      <c r="J7" s="374" t="s">
        <v>647</v>
      </c>
      <c r="K7" s="374" t="s">
        <v>1179</v>
      </c>
      <c r="L7" s="374" t="s">
        <v>1236</v>
      </c>
      <c r="M7" s="374" t="s">
        <v>9</v>
      </c>
      <c r="N7" s="374" t="s">
        <v>103</v>
      </c>
      <c r="O7" s="375"/>
      <c r="P7" s="39"/>
    </row>
    <row r="8" spans="1:16" s="26" customFormat="1" x14ac:dyDescent="0.25">
      <c r="A8" s="39"/>
      <c r="B8" s="376" t="s">
        <v>1407</v>
      </c>
      <c r="C8" s="377"/>
      <c r="D8" s="378" t="s">
        <v>649</v>
      </c>
      <c r="E8" s="378" t="s">
        <v>650</v>
      </c>
      <c r="F8" s="378" t="s">
        <v>651</v>
      </c>
      <c r="G8" s="378" t="s">
        <v>652</v>
      </c>
      <c r="H8" s="378">
        <v>7</v>
      </c>
      <c r="I8" s="378">
        <v>8</v>
      </c>
      <c r="J8" s="378">
        <v>9</v>
      </c>
      <c r="K8" s="378">
        <v>10</v>
      </c>
      <c r="L8" s="378">
        <v>11</v>
      </c>
      <c r="M8" s="378">
        <v>12</v>
      </c>
      <c r="N8" s="378">
        <v>13</v>
      </c>
      <c r="O8" s="375"/>
      <c r="P8" s="39"/>
    </row>
    <row r="9" spans="1:16" x14ac:dyDescent="0.25">
      <c r="A9" s="39">
        <v>51</v>
      </c>
      <c r="B9" s="379" t="s">
        <v>653</v>
      </c>
      <c r="C9" s="380">
        <v>51</v>
      </c>
      <c r="D9" s="381"/>
      <c r="E9" s="381"/>
      <c r="F9" s="382"/>
      <c r="G9" s="381"/>
      <c r="H9" s="382"/>
      <c r="I9" s="381"/>
      <c r="J9" s="381"/>
      <c r="K9" s="382"/>
      <c r="L9" s="382"/>
      <c r="M9" s="382"/>
      <c r="N9" s="383">
        <f>SUM(D9:M9)</f>
        <v>0</v>
      </c>
      <c r="O9" s="375"/>
    </row>
    <row r="10" spans="1:16" x14ac:dyDescent="0.25">
      <c r="A10" s="39">
        <v>52</v>
      </c>
      <c r="B10" s="379" t="s">
        <v>474</v>
      </c>
      <c r="C10" s="380">
        <v>52</v>
      </c>
      <c r="D10" s="381"/>
      <c r="E10" s="381"/>
      <c r="F10" s="382"/>
      <c r="G10" s="382"/>
      <c r="H10" s="382"/>
      <c r="I10" s="382"/>
      <c r="J10" s="382"/>
      <c r="K10" s="382"/>
      <c r="L10" s="382"/>
      <c r="M10" s="382"/>
      <c r="N10" s="383">
        <f t="shared" ref="N10:N25" si="0">SUM(D10:M10)</f>
        <v>0</v>
      </c>
      <c r="O10" s="375"/>
    </row>
    <row r="11" spans="1:16" x14ac:dyDescent="0.25">
      <c r="A11" s="39">
        <v>53</v>
      </c>
      <c r="B11" s="379" t="s">
        <v>492</v>
      </c>
      <c r="C11" s="380">
        <v>53.1</v>
      </c>
      <c r="D11" s="381"/>
      <c r="E11" s="381"/>
      <c r="F11" s="382"/>
      <c r="G11" s="382"/>
      <c r="H11" s="382"/>
      <c r="I11" s="382"/>
      <c r="J11" s="382"/>
      <c r="K11" s="382"/>
      <c r="L11" s="382"/>
      <c r="M11" s="382"/>
      <c r="N11" s="383">
        <f t="shared" si="0"/>
        <v>0</v>
      </c>
      <c r="O11" s="375"/>
    </row>
    <row r="12" spans="1:16" x14ac:dyDescent="0.25">
      <c r="A12" s="39"/>
      <c r="B12" s="379" t="s">
        <v>1434</v>
      </c>
      <c r="C12" s="380">
        <v>53.2</v>
      </c>
      <c r="D12" s="381"/>
      <c r="E12" s="381"/>
      <c r="F12" s="382"/>
      <c r="G12" s="382"/>
      <c r="H12" s="382"/>
      <c r="I12" s="382"/>
      <c r="J12" s="382"/>
      <c r="K12" s="382"/>
      <c r="L12" s="382"/>
      <c r="M12" s="382"/>
      <c r="N12" s="383">
        <f t="shared" si="0"/>
        <v>0</v>
      </c>
      <c r="O12" s="375"/>
    </row>
    <row r="13" spans="1:16" x14ac:dyDescent="0.25">
      <c r="A13" s="39">
        <v>55</v>
      </c>
      <c r="B13" s="373" t="s">
        <v>475</v>
      </c>
      <c r="C13" s="384">
        <v>55</v>
      </c>
      <c r="D13" s="382"/>
      <c r="E13" s="382"/>
      <c r="F13" s="382"/>
      <c r="G13" s="381"/>
      <c r="H13" s="385"/>
      <c r="I13" s="381"/>
      <c r="J13" s="381"/>
      <c r="K13" s="381"/>
      <c r="L13" s="382"/>
      <c r="M13" s="382"/>
      <c r="N13" s="383">
        <f t="shared" si="0"/>
        <v>0</v>
      </c>
      <c r="O13" s="375"/>
    </row>
    <row r="14" spans="1:16" x14ac:dyDescent="0.25">
      <c r="A14" s="39">
        <v>54</v>
      </c>
      <c r="B14" s="379" t="s">
        <v>104</v>
      </c>
      <c r="C14" s="380">
        <v>54</v>
      </c>
      <c r="D14" s="382"/>
      <c r="E14" s="382"/>
      <c r="F14" s="382"/>
      <c r="G14" s="381"/>
      <c r="H14" s="386"/>
      <c r="I14" s="381"/>
      <c r="J14" s="381"/>
      <c r="K14" s="382"/>
      <c r="L14" s="382"/>
      <c r="M14" s="382"/>
      <c r="N14" s="383">
        <f t="shared" si="0"/>
        <v>0</v>
      </c>
      <c r="O14" s="375"/>
    </row>
    <row r="15" spans="1:16" ht="31.5" customHeight="1" x14ac:dyDescent="0.25">
      <c r="A15" s="39">
        <v>56</v>
      </c>
      <c r="B15" s="373" t="s">
        <v>1231</v>
      </c>
      <c r="C15" s="384">
        <v>56</v>
      </c>
      <c r="D15" s="381"/>
      <c r="E15" s="381"/>
      <c r="F15" s="382"/>
      <c r="G15" s="381"/>
      <c r="H15" s="385"/>
      <c r="I15" s="381"/>
      <c r="J15" s="381"/>
      <c r="K15" s="381"/>
      <c r="L15" s="382"/>
      <c r="M15" s="382"/>
      <c r="N15" s="383">
        <f t="shared" si="0"/>
        <v>0</v>
      </c>
      <c r="O15" s="375"/>
    </row>
    <row r="16" spans="1:16" x14ac:dyDescent="0.25">
      <c r="A16" s="39">
        <v>57</v>
      </c>
      <c r="B16" s="379" t="s">
        <v>1232</v>
      </c>
      <c r="C16" s="380">
        <v>57</v>
      </c>
      <c r="D16" s="381"/>
      <c r="E16" s="381"/>
      <c r="F16" s="382"/>
      <c r="G16" s="381"/>
      <c r="H16" s="382"/>
      <c r="I16" s="382"/>
      <c r="J16" s="381"/>
      <c r="K16" s="381"/>
      <c r="L16" s="382"/>
      <c r="M16" s="382"/>
      <c r="N16" s="383">
        <f t="shared" si="0"/>
        <v>0</v>
      </c>
      <c r="O16" s="375"/>
    </row>
    <row r="17" spans="1:16" x14ac:dyDescent="0.25">
      <c r="A17" s="39">
        <v>58</v>
      </c>
      <c r="B17" s="379" t="s">
        <v>1314</v>
      </c>
      <c r="C17" s="380">
        <v>58</v>
      </c>
      <c r="D17" s="381"/>
      <c r="E17" s="381"/>
      <c r="F17" s="381"/>
      <c r="G17" s="382"/>
      <c r="H17" s="382"/>
      <c r="I17" s="382"/>
      <c r="J17" s="382"/>
      <c r="K17" s="381"/>
      <c r="L17" s="382"/>
      <c r="M17" s="382"/>
      <c r="N17" s="383">
        <f t="shared" si="0"/>
        <v>0</v>
      </c>
      <c r="O17" s="375"/>
    </row>
    <row r="18" spans="1:16" x14ac:dyDescent="0.25">
      <c r="A18" s="39"/>
      <c r="B18" s="387" t="s">
        <v>399</v>
      </c>
      <c r="C18" s="388">
        <v>67</v>
      </c>
      <c r="D18" s="389"/>
      <c r="E18" s="389"/>
      <c r="F18" s="390"/>
      <c r="G18" s="391"/>
      <c r="H18" s="391"/>
      <c r="I18" s="391"/>
      <c r="J18" s="391"/>
      <c r="K18" s="390"/>
      <c r="L18" s="391"/>
      <c r="M18" s="391"/>
      <c r="N18" s="383">
        <f t="shared" si="0"/>
        <v>0</v>
      </c>
      <c r="O18" s="375"/>
    </row>
    <row r="19" spans="1:16" x14ac:dyDescent="0.25">
      <c r="A19" s="39">
        <v>61</v>
      </c>
      <c r="B19" s="373" t="s">
        <v>398</v>
      </c>
      <c r="C19" s="384">
        <v>61</v>
      </c>
      <c r="D19" s="381"/>
      <c r="E19" s="381"/>
      <c r="F19" s="381"/>
      <c r="G19" s="381"/>
      <c r="H19" s="382"/>
      <c r="I19" s="382"/>
      <c r="J19" s="382"/>
      <c r="K19" s="381"/>
      <c r="L19" s="382"/>
      <c r="M19" s="382"/>
      <c r="N19" s="383">
        <f t="shared" si="0"/>
        <v>0</v>
      </c>
      <c r="O19" s="375"/>
    </row>
    <row r="20" spans="1:16" x14ac:dyDescent="0.25">
      <c r="A20" s="39">
        <v>62</v>
      </c>
      <c r="B20" s="373" t="s">
        <v>889</v>
      </c>
      <c r="C20" s="384">
        <v>62</v>
      </c>
      <c r="D20" s="381"/>
      <c r="E20" s="381"/>
      <c r="F20" s="381"/>
      <c r="G20" s="381"/>
      <c r="H20" s="386"/>
      <c r="I20" s="381"/>
      <c r="J20" s="381"/>
      <c r="K20" s="382"/>
      <c r="L20" s="382"/>
      <c r="M20" s="382"/>
      <c r="N20" s="383">
        <f t="shared" si="0"/>
        <v>0</v>
      </c>
      <c r="O20" s="375"/>
    </row>
    <row r="21" spans="1:16" x14ac:dyDescent="0.25">
      <c r="A21" s="39">
        <v>59</v>
      </c>
      <c r="B21" s="373" t="s">
        <v>476</v>
      </c>
      <c r="C21" s="380">
        <v>59</v>
      </c>
      <c r="D21" s="381"/>
      <c r="E21" s="381"/>
      <c r="F21" s="382"/>
      <c r="G21" s="381"/>
      <c r="H21" s="382"/>
      <c r="I21" s="381"/>
      <c r="J21" s="381"/>
      <c r="K21" s="381"/>
      <c r="L21" s="382"/>
      <c r="M21" s="382"/>
      <c r="N21" s="383">
        <f t="shared" si="0"/>
        <v>0</v>
      </c>
      <c r="O21" s="375"/>
      <c r="P21" s="40"/>
    </row>
    <row r="22" spans="1:16" x14ac:dyDescent="0.25">
      <c r="A22" s="39"/>
      <c r="B22" s="373" t="s">
        <v>1270</v>
      </c>
      <c r="C22" s="380">
        <v>63</v>
      </c>
      <c r="D22" s="381"/>
      <c r="E22" s="381"/>
      <c r="F22" s="392"/>
      <c r="G22" s="381"/>
      <c r="H22" s="382"/>
      <c r="I22" s="381"/>
      <c r="J22" s="381"/>
      <c r="K22" s="381"/>
      <c r="L22" s="382"/>
      <c r="M22" s="382"/>
      <c r="N22" s="383">
        <f t="shared" si="0"/>
        <v>0</v>
      </c>
      <c r="O22" s="375"/>
      <c r="P22" s="40"/>
    </row>
    <row r="23" spans="1:16" x14ac:dyDescent="0.25">
      <c r="A23" s="39">
        <v>63</v>
      </c>
      <c r="B23" s="373" t="s">
        <v>477</v>
      </c>
      <c r="C23" s="384">
        <v>72</v>
      </c>
      <c r="D23" s="385"/>
      <c r="E23" s="385"/>
      <c r="F23" s="385"/>
      <c r="G23" s="385"/>
      <c r="H23" s="382"/>
      <c r="I23" s="385"/>
      <c r="J23" s="385"/>
      <c r="K23" s="385"/>
      <c r="L23" s="382"/>
      <c r="M23" s="392"/>
      <c r="N23" s="383">
        <f t="shared" si="0"/>
        <v>0</v>
      </c>
      <c r="O23" s="375"/>
      <c r="P23" s="40"/>
    </row>
    <row r="24" spans="1:16" x14ac:dyDescent="0.25">
      <c r="A24" s="39"/>
      <c r="B24" s="393" t="s">
        <v>2</v>
      </c>
      <c r="C24" s="394">
        <v>72.099999999999994</v>
      </c>
      <c r="D24" s="385"/>
      <c r="E24" s="385"/>
      <c r="F24" s="385"/>
      <c r="G24" s="385"/>
      <c r="H24" s="382"/>
      <c r="I24" s="385"/>
      <c r="J24" s="385"/>
      <c r="K24" s="385"/>
      <c r="L24" s="382"/>
      <c r="M24" s="392"/>
      <c r="N24" s="383">
        <f t="shared" si="0"/>
        <v>0</v>
      </c>
      <c r="O24" s="375"/>
      <c r="P24" s="40"/>
    </row>
    <row r="25" spans="1:16" x14ac:dyDescent="0.25">
      <c r="A25" s="39"/>
      <c r="B25" s="395" t="s">
        <v>7</v>
      </c>
      <c r="C25" s="394"/>
      <c r="D25" s="383">
        <f>SUM(D9:D24)</f>
        <v>0</v>
      </c>
      <c r="E25" s="383">
        <f t="shared" ref="E25:M25" si="1">SUM(E9:E24)</f>
        <v>0</v>
      </c>
      <c r="F25" s="383">
        <f t="shared" si="1"/>
        <v>0</v>
      </c>
      <c r="G25" s="383">
        <f t="shared" si="1"/>
        <v>0</v>
      </c>
      <c r="H25" s="383">
        <f t="shared" si="1"/>
        <v>0</v>
      </c>
      <c r="I25" s="383">
        <f t="shared" si="1"/>
        <v>0</v>
      </c>
      <c r="J25" s="383">
        <f t="shared" si="1"/>
        <v>0</v>
      </c>
      <c r="K25" s="383">
        <f t="shared" si="1"/>
        <v>0</v>
      </c>
      <c r="L25" s="383">
        <f t="shared" si="1"/>
        <v>0</v>
      </c>
      <c r="M25" s="383">
        <f t="shared" si="1"/>
        <v>0</v>
      </c>
      <c r="N25" s="383">
        <f t="shared" si="0"/>
        <v>0</v>
      </c>
      <c r="O25" s="375"/>
      <c r="P25" s="40"/>
    </row>
    <row r="26" spans="1:16" x14ac:dyDescent="0.25">
      <c r="A26" s="39"/>
      <c r="B26" s="396" t="s">
        <v>401</v>
      </c>
      <c r="C26" s="397"/>
      <c r="D26" s="398"/>
      <c r="E26" s="398"/>
      <c r="F26" s="398"/>
      <c r="G26" s="398"/>
      <c r="H26" s="398"/>
      <c r="I26" s="398"/>
      <c r="J26" s="398"/>
      <c r="K26" s="398"/>
      <c r="L26" s="398"/>
      <c r="M26" s="398"/>
      <c r="N26" s="399" t="s">
        <v>406</v>
      </c>
      <c r="O26" s="375"/>
      <c r="P26" s="40"/>
    </row>
    <row r="27" spans="1:16" x14ac:dyDescent="0.25">
      <c r="A27" s="39">
        <v>64</v>
      </c>
      <c r="B27" s="379" t="s">
        <v>402</v>
      </c>
      <c r="C27" s="380">
        <v>64</v>
      </c>
      <c r="D27" s="381"/>
      <c r="E27" s="381"/>
      <c r="F27" s="381"/>
      <c r="G27" s="381"/>
      <c r="H27" s="382"/>
      <c r="I27" s="382"/>
      <c r="J27" s="382"/>
      <c r="K27" s="381"/>
      <c r="L27" s="382"/>
      <c r="M27" s="382"/>
      <c r="N27" s="383">
        <f t="shared" ref="N27:N32" si="2">SUM(D27:M27)</f>
        <v>0</v>
      </c>
      <c r="O27" s="375"/>
    </row>
    <row r="28" spans="1:16" x14ac:dyDescent="0.25">
      <c r="A28" s="39">
        <v>65</v>
      </c>
      <c r="B28" s="373" t="s">
        <v>478</v>
      </c>
      <c r="C28" s="380">
        <v>65</v>
      </c>
      <c r="D28" s="381"/>
      <c r="E28" s="381"/>
      <c r="F28" s="381"/>
      <c r="G28" s="381"/>
      <c r="H28" s="382"/>
      <c r="I28" s="382"/>
      <c r="J28" s="381"/>
      <c r="K28" s="381"/>
      <c r="L28" s="382"/>
      <c r="M28" s="382"/>
      <c r="N28" s="383">
        <f t="shared" si="2"/>
        <v>0</v>
      </c>
      <c r="O28" s="375"/>
    </row>
    <row r="29" spans="1:16" x14ac:dyDescent="0.25">
      <c r="A29" s="39">
        <v>66</v>
      </c>
      <c r="B29" s="373" t="s">
        <v>890</v>
      </c>
      <c r="C29" s="384">
        <v>66</v>
      </c>
      <c r="D29" s="381"/>
      <c r="E29" s="381"/>
      <c r="F29" s="381"/>
      <c r="G29" s="381"/>
      <c r="H29" s="386"/>
      <c r="I29" s="381"/>
      <c r="J29" s="381"/>
      <c r="K29" s="381"/>
      <c r="L29" s="382"/>
      <c r="M29" s="382"/>
      <c r="N29" s="383">
        <f t="shared" si="2"/>
        <v>0</v>
      </c>
      <c r="O29" s="375"/>
    </row>
    <row r="30" spans="1:16" x14ac:dyDescent="0.25">
      <c r="A30" s="39"/>
      <c r="B30" s="393" t="s">
        <v>477</v>
      </c>
      <c r="C30" s="394">
        <v>73</v>
      </c>
      <c r="D30" s="385"/>
      <c r="E30" s="385"/>
      <c r="F30" s="385"/>
      <c r="G30" s="385"/>
      <c r="H30" s="385"/>
      <c r="I30" s="385"/>
      <c r="J30" s="385"/>
      <c r="K30" s="385"/>
      <c r="L30" s="385"/>
      <c r="M30" s="381"/>
      <c r="N30" s="383">
        <f t="shared" si="2"/>
        <v>0</v>
      </c>
      <c r="O30" s="375"/>
    </row>
    <row r="31" spans="1:16" x14ac:dyDescent="0.25">
      <c r="A31" s="39"/>
      <c r="B31" s="393" t="s">
        <v>2</v>
      </c>
      <c r="C31" s="394">
        <v>73.099999999999994</v>
      </c>
      <c r="D31" s="385"/>
      <c r="E31" s="385"/>
      <c r="F31" s="385"/>
      <c r="G31" s="385"/>
      <c r="H31" s="385"/>
      <c r="I31" s="385"/>
      <c r="J31" s="385"/>
      <c r="K31" s="385"/>
      <c r="L31" s="385"/>
      <c r="M31" s="381"/>
      <c r="N31" s="383">
        <f t="shared" si="2"/>
        <v>0</v>
      </c>
      <c r="O31" s="375"/>
    </row>
    <row r="32" spans="1:16" x14ac:dyDescent="0.25">
      <c r="A32" s="39"/>
      <c r="B32" s="395" t="s">
        <v>6</v>
      </c>
      <c r="C32" s="394"/>
      <c r="D32" s="383">
        <f>SUM(D27:D31)</f>
        <v>0</v>
      </c>
      <c r="E32" s="383">
        <f t="shared" ref="E32:M32" si="3">SUM(E27:E31)</f>
        <v>0</v>
      </c>
      <c r="F32" s="383">
        <f t="shared" si="3"/>
        <v>0</v>
      </c>
      <c r="G32" s="383">
        <f t="shared" si="3"/>
        <v>0</v>
      </c>
      <c r="H32" s="383">
        <f t="shared" si="3"/>
        <v>0</v>
      </c>
      <c r="I32" s="383">
        <f t="shared" si="3"/>
        <v>0</v>
      </c>
      <c r="J32" s="383">
        <f t="shared" si="3"/>
        <v>0</v>
      </c>
      <c r="K32" s="383">
        <f t="shared" si="3"/>
        <v>0</v>
      </c>
      <c r="L32" s="383">
        <f t="shared" si="3"/>
        <v>0</v>
      </c>
      <c r="M32" s="383">
        <f t="shared" si="3"/>
        <v>0</v>
      </c>
      <c r="N32" s="383">
        <f t="shared" si="2"/>
        <v>0</v>
      </c>
      <c r="O32" s="375"/>
    </row>
    <row r="33" spans="1:16" x14ac:dyDescent="0.25">
      <c r="A33" s="39"/>
      <c r="B33" s="396" t="s">
        <v>403</v>
      </c>
      <c r="C33" s="397"/>
      <c r="D33" s="398"/>
      <c r="E33" s="398"/>
      <c r="F33" s="398"/>
      <c r="G33" s="398"/>
      <c r="H33" s="398"/>
      <c r="I33" s="398"/>
      <c r="J33" s="398"/>
      <c r="K33" s="398"/>
      <c r="L33" s="398"/>
      <c r="M33" s="398"/>
      <c r="N33" s="399"/>
      <c r="O33" s="375"/>
      <c r="P33" s="40"/>
    </row>
    <row r="34" spans="1:16" x14ac:dyDescent="0.25">
      <c r="A34" s="39">
        <v>68</v>
      </c>
      <c r="B34" s="373" t="s">
        <v>479</v>
      </c>
      <c r="C34" s="384">
        <v>68</v>
      </c>
      <c r="D34" s="381"/>
      <c r="E34" s="381"/>
      <c r="F34" s="381"/>
      <c r="G34" s="381"/>
      <c r="H34" s="386"/>
      <c r="I34" s="381"/>
      <c r="J34" s="381"/>
      <c r="K34" s="381"/>
      <c r="L34" s="382"/>
      <c r="M34" s="382"/>
      <c r="N34" s="383">
        <f>SUM(D34:M34)</f>
        <v>0</v>
      </c>
      <c r="O34" s="375"/>
    </row>
    <row r="35" spans="1:16" x14ac:dyDescent="0.25">
      <c r="A35" s="39">
        <v>69</v>
      </c>
      <c r="B35" s="373" t="s">
        <v>404</v>
      </c>
      <c r="C35" s="384">
        <v>69</v>
      </c>
      <c r="D35" s="385"/>
      <c r="E35" s="385"/>
      <c r="F35" s="385"/>
      <c r="G35" s="385"/>
      <c r="H35" s="382"/>
      <c r="I35" s="385"/>
      <c r="J35" s="385"/>
      <c r="K35" s="385"/>
      <c r="L35" s="382"/>
      <c r="M35" s="382"/>
      <c r="N35" s="383">
        <f>SUM(D35:M35)</f>
        <v>0</v>
      </c>
      <c r="O35" s="375"/>
    </row>
    <row r="36" spans="1:16" x14ac:dyDescent="0.25">
      <c r="A36" s="39"/>
      <c r="B36" s="393" t="s">
        <v>477</v>
      </c>
      <c r="C36" s="394">
        <v>74</v>
      </c>
      <c r="D36" s="385"/>
      <c r="E36" s="385"/>
      <c r="F36" s="385"/>
      <c r="G36" s="385"/>
      <c r="H36" s="385"/>
      <c r="I36" s="385"/>
      <c r="J36" s="385"/>
      <c r="K36" s="385"/>
      <c r="L36" s="385"/>
      <c r="M36" s="381"/>
      <c r="N36" s="383">
        <f>SUM(D36:M36)</f>
        <v>0</v>
      </c>
      <c r="O36" s="375"/>
    </row>
    <row r="37" spans="1:16" x14ac:dyDescent="0.25">
      <c r="A37" s="39"/>
      <c r="B37" s="393" t="s">
        <v>2</v>
      </c>
      <c r="C37" s="394">
        <v>74.099999999999994</v>
      </c>
      <c r="D37" s="385"/>
      <c r="E37" s="385"/>
      <c r="F37" s="385"/>
      <c r="G37" s="385"/>
      <c r="H37" s="385"/>
      <c r="I37" s="385"/>
      <c r="J37" s="385"/>
      <c r="K37" s="385"/>
      <c r="L37" s="385"/>
      <c r="M37" s="381"/>
      <c r="N37" s="383">
        <f>SUM(D37:M37)</f>
        <v>0</v>
      </c>
      <c r="O37" s="375"/>
    </row>
    <row r="38" spans="1:16" x14ac:dyDescent="0.25">
      <c r="A38" s="39"/>
      <c r="B38" s="395" t="s">
        <v>5</v>
      </c>
      <c r="C38" s="394"/>
      <c r="D38" s="383">
        <f>SUM(D34:D37)</f>
        <v>0</v>
      </c>
      <c r="E38" s="383">
        <f t="shared" ref="E38:M38" si="4">SUM(E34:E37)</f>
        <v>0</v>
      </c>
      <c r="F38" s="383">
        <f t="shared" si="4"/>
        <v>0</v>
      </c>
      <c r="G38" s="383">
        <f t="shared" si="4"/>
        <v>0</v>
      </c>
      <c r="H38" s="383">
        <f t="shared" si="4"/>
        <v>0</v>
      </c>
      <c r="I38" s="383">
        <f t="shared" si="4"/>
        <v>0</v>
      </c>
      <c r="J38" s="383">
        <f t="shared" si="4"/>
        <v>0</v>
      </c>
      <c r="K38" s="383">
        <f t="shared" si="4"/>
        <v>0</v>
      </c>
      <c r="L38" s="383">
        <f t="shared" si="4"/>
        <v>0</v>
      </c>
      <c r="M38" s="383">
        <f t="shared" si="4"/>
        <v>0</v>
      </c>
      <c r="N38" s="383">
        <f>SUM(D38:M38)</f>
        <v>0</v>
      </c>
      <c r="O38" s="375"/>
    </row>
    <row r="39" spans="1:16" x14ac:dyDescent="0.25">
      <c r="A39" s="39"/>
      <c r="B39" s="396" t="s">
        <v>1266</v>
      </c>
      <c r="C39" s="397"/>
      <c r="D39" s="398"/>
      <c r="E39" s="398"/>
      <c r="F39" s="398"/>
      <c r="G39" s="398"/>
      <c r="H39" s="398"/>
      <c r="I39" s="398"/>
      <c r="J39" s="398"/>
      <c r="K39" s="398"/>
      <c r="L39" s="398"/>
      <c r="M39" s="398"/>
      <c r="N39" s="399"/>
      <c r="O39" s="375"/>
      <c r="P39" s="40"/>
    </row>
    <row r="40" spans="1:16" x14ac:dyDescent="0.25">
      <c r="A40" s="39">
        <v>70</v>
      </c>
      <c r="B40" s="373" t="s">
        <v>1267</v>
      </c>
      <c r="C40" s="384">
        <v>70</v>
      </c>
      <c r="D40" s="381"/>
      <c r="E40" s="381"/>
      <c r="F40" s="381"/>
      <c r="G40" s="381"/>
      <c r="H40" s="386"/>
      <c r="I40" s="381"/>
      <c r="J40" s="381"/>
      <c r="K40" s="381"/>
      <c r="L40" s="382"/>
      <c r="M40" s="382"/>
      <c r="N40" s="383">
        <f t="shared" ref="N40:N45" si="5">SUM(D40:M40)</f>
        <v>0</v>
      </c>
      <c r="O40" s="375"/>
    </row>
    <row r="41" spans="1:16" x14ac:dyDescent="0.25">
      <c r="A41" s="39">
        <v>71</v>
      </c>
      <c r="B41" s="379" t="s">
        <v>1268</v>
      </c>
      <c r="C41" s="380">
        <v>71</v>
      </c>
      <c r="D41" s="382"/>
      <c r="E41" s="382"/>
      <c r="F41" s="382"/>
      <c r="G41" s="382"/>
      <c r="H41" s="385"/>
      <c r="I41" s="382"/>
      <c r="J41" s="385"/>
      <c r="K41" s="385"/>
      <c r="L41" s="382"/>
      <c r="M41" s="382"/>
      <c r="N41" s="383">
        <f t="shared" si="5"/>
        <v>0</v>
      </c>
      <c r="O41" s="375"/>
    </row>
    <row r="42" spans="1:16" x14ac:dyDescent="0.25">
      <c r="A42" s="39"/>
      <c r="B42" s="379" t="s">
        <v>3</v>
      </c>
      <c r="C42" s="380">
        <v>77</v>
      </c>
      <c r="D42" s="382"/>
      <c r="E42" s="382"/>
      <c r="F42" s="382"/>
      <c r="G42" s="382"/>
      <c r="H42" s="385"/>
      <c r="I42" s="382"/>
      <c r="J42" s="385"/>
      <c r="K42" s="385"/>
      <c r="L42" s="382"/>
      <c r="M42" s="382"/>
      <c r="N42" s="383">
        <f t="shared" si="5"/>
        <v>0</v>
      </c>
      <c r="O42" s="375"/>
    </row>
    <row r="43" spans="1:16" x14ac:dyDescent="0.25">
      <c r="A43" s="39">
        <v>72</v>
      </c>
      <c r="B43" s="379" t="s">
        <v>4</v>
      </c>
      <c r="C43" s="380">
        <v>75</v>
      </c>
      <c r="D43" s="382"/>
      <c r="E43" s="382"/>
      <c r="F43" s="382"/>
      <c r="G43" s="382"/>
      <c r="H43" s="385"/>
      <c r="I43" s="385"/>
      <c r="J43" s="385"/>
      <c r="K43" s="385"/>
      <c r="L43" s="382"/>
      <c r="M43" s="392"/>
      <c r="N43" s="383">
        <f t="shared" si="5"/>
        <v>0</v>
      </c>
      <c r="O43" s="375"/>
    </row>
    <row r="44" spans="1:16" x14ac:dyDescent="0.25">
      <c r="A44" s="39"/>
      <c r="B44" s="393" t="s">
        <v>2</v>
      </c>
      <c r="C44" s="394">
        <v>80.099999999999994</v>
      </c>
      <c r="D44" s="382"/>
      <c r="E44" s="382"/>
      <c r="F44" s="382"/>
      <c r="G44" s="382"/>
      <c r="H44" s="385"/>
      <c r="I44" s="385"/>
      <c r="J44" s="385"/>
      <c r="K44" s="385"/>
      <c r="L44" s="382"/>
      <c r="M44" s="392"/>
      <c r="N44" s="383">
        <f t="shared" si="5"/>
        <v>0</v>
      </c>
      <c r="O44" s="375"/>
    </row>
    <row r="45" spans="1:16" x14ac:dyDescent="0.25">
      <c r="A45" s="39"/>
      <c r="B45" s="376" t="s">
        <v>8</v>
      </c>
      <c r="C45" s="380"/>
      <c r="D45" s="400">
        <f>SUM(D40:D44)</f>
        <v>0</v>
      </c>
      <c r="E45" s="400">
        <f t="shared" ref="E45:M45" si="6">SUM(E40:E44)</f>
        <v>0</v>
      </c>
      <c r="F45" s="400">
        <f t="shared" si="6"/>
        <v>0</v>
      </c>
      <c r="G45" s="400">
        <f t="shared" si="6"/>
        <v>0</v>
      </c>
      <c r="H45" s="400">
        <f t="shared" si="6"/>
        <v>0</v>
      </c>
      <c r="I45" s="400">
        <f t="shared" si="6"/>
        <v>0</v>
      </c>
      <c r="J45" s="400">
        <f t="shared" si="6"/>
        <v>0</v>
      </c>
      <c r="K45" s="400">
        <f t="shared" si="6"/>
        <v>0</v>
      </c>
      <c r="L45" s="400">
        <f t="shared" si="6"/>
        <v>0</v>
      </c>
      <c r="M45" s="400">
        <f t="shared" si="6"/>
        <v>0</v>
      </c>
      <c r="N45" s="383">
        <f t="shared" si="5"/>
        <v>0</v>
      </c>
      <c r="O45" s="375"/>
    </row>
    <row r="46" spans="1:16" x14ac:dyDescent="0.25">
      <c r="A46" s="39"/>
      <c r="B46" s="396" t="s">
        <v>1269</v>
      </c>
      <c r="C46" s="397"/>
      <c r="D46" s="398"/>
      <c r="E46" s="398"/>
      <c r="F46" s="398"/>
      <c r="G46" s="398"/>
      <c r="H46" s="398"/>
      <c r="I46" s="398"/>
      <c r="J46" s="398"/>
      <c r="K46" s="398"/>
      <c r="L46" s="398"/>
      <c r="M46" s="398"/>
      <c r="N46" s="399"/>
      <c r="O46" s="375"/>
      <c r="P46" s="40"/>
    </row>
    <row r="47" spans="1:16" x14ac:dyDescent="0.25">
      <c r="A47" s="39">
        <v>78</v>
      </c>
      <c r="B47" s="379" t="s">
        <v>411</v>
      </c>
      <c r="C47" s="380">
        <v>79</v>
      </c>
      <c r="D47" s="385"/>
      <c r="E47" s="385"/>
      <c r="F47" s="385"/>
      <c r="G47" s="381"/>
      <c r="H47" s="382"/>
      <c r="I47" s="382"/>
      <c r="J47" s="382"/>
      <c r="K47" s="385"/>
      <c r="L47" s="382"/>
      <c r="M47" s="382"/>
      <c r="N47" s="383">
        <f t="shared" ref="N47:N52" si="7">SUM(D47:M47)</f>
        <v>0</v>
      </c>
      <c r="O47" s="375"/>
    </row>
    <row r="48" spans="1:16" x14ac:dyDescent="0.25">
      <c r="A48" s="39"/>
      <c r="B48" s="379" t="s">
        <v>480</v>
      </c>
      <c r="C48" s="380">
        <v>78</v>
      </c>
      <c r="D48" s="381"/>
      <c r="E48" s="386"/>
      <c r="F48" s="386"/>
      <c r="G48" s="386"/>
      <c r="H48" s="382"/>
      <c r="I48" s="382"/>
      <c r="J48" s="382"/>
      <c r="K48" s="386"/>
      <c r="L48" s="382"/>
      <c r="M48" s="382"/>
      <c r="N48" s="383">
        <f t="shared" si="7"/>
        <v>0</v>
      </c>
      <c r="O48" s="375"/>
    </row>
    <row r="49" spans="1:15" x14ac:dyDescent="0.25">
      <c r="A49" s="39"/>
      <c r="B49" s="379" t="s">
        <v>4</v>
      </c>
      <c r="C49" s="380">
        <v>76</v>
      </c>
      <c r="D49" s="385"/>
      <c r="E49" s="385"/>
      <c r="F49" s="385"/>
      <c r="G49" s="385"/>
      <c r="H49" s="382"/>
      <c r="I49" s="382"/>
      <c r="J49" s="382"/>
      <c r="K49" s="385"/>
      <c r="L49" s="382"/>
      <c r="M49" s="381"/>
      <c r="N49" s="383">
        <f t="shared" si="7"/>
        <v>0</v>
      </c>
      <c r="O49" s="375"/>
    </row>
    <row r="50" spans="1:15" x14ac:dyDescent="0.25">
      <c r="A50" s="39"/>
      <c r="B50" s="393" t="s">
        <v>2</v>
      </c>
      <c r="C50" s="380">
        <v>76.099999999999994</v>
      </c>
      <c r="D50" s="385"/>
      <c r="E50" s="385"/>
      <c r="F50" s="385"/>
      <c r="G50" s="385"/>
      <c r="H50" s="382"/>
      <c r="I50" s="382"/>
      <c r="J50" s="382"/>
      <c r="K50" s="385"/>
      <c r="L50" s="382"/>
      <c r="M50" s="381"/>
      <c r="N50" s="383">
        <f t="shared" si="7"/>
        <v>0</v>
      </c>
      <c r="O50" s="375"/>
    </row>
    <row r="51" spans="1:15" x14ac:dyDescent="0.25">
      <c r="A51" s="39"/>
      <c r="B51" s="379" t="s">
        <v>481</v>
      </c>
      <c r="C51" s="380">
        <v>80</v>
      </c>
      <c r="D51" s="385"/>
      <c r="E51" s="385"/>
      <c r="F51" s="385"/>
      <c r="G51" s="385"/>
      <c r="H51" s="382"/>
      <c r="I51" s="382"/>
      <c r="J51" s="382"/>
      <c r="K51" s="385"/>
      <c r="L51" s="382"/>
      <c r="M51" s="382"/>
      <c r="N51" s="383">
        <f t="shared" si="7"/>
        <v>0</v>
      </c>
      <c r="O51" s="375"/>
    </row>
    <row r="52" spans="1:15" x14ac:dyDescent="0.25">
      <c r="A52" s="39"/>
      <c r="B52" s="376" t="s">
        <v>108</v>
      </c>
      <c r="C52" s="380"/>
      <c r="D52" s="383">
        <f>SUM(D47:D51)</f>
        <v>0</v>
      </c>
      <c r="E52" s="383">
        <f t="shared" ref="E52:M52" si="8">SUM(E47:E51)</f>
        <v>0</v>
      </c>
      <c r="F52" s="383">
        <f t="shared" si="8"/>
        <v>0</v>
      </c>
      <c r="G52" s="383">
        <f t="shared" si="8"/>
        <v>0</v>
      </c>
      <c r="H52" s="383">
        <f t="shared" si="8"/>
        <v>0</v>
      </c>
      <c r="I52" s="383">
        <f t="shared" si="8"/>
        <v>0</v>
      </c>
      <c r="J52" s="383">
        <f t="shared" si="8"/>
        <v>0</v>
      </c>
      <c r="K52" s="383">
        <f t="shared" si="8"/>
        <v>0</v>
      </c>
      <c r="L52" s="383">
        <f t="shared" si="8"/>
        <v>0</v>
      </c>
      <c r="M52" s="383">
        <f t="shared" si="8"/>
        <v>0</v>
      </c>
      <c r="N52" s="383">
        <f t="shared" si="7"/>
        <v>0</v>
      </c>
      <c r="O52" s="375"/>
    </row>
    <row r="53" spans="1:15" x14ac:dyDescent="0.25">
      <c r="A53" s="50"/>
      <c r="B53" s="376" t="s">
        <v>107</v>
      </c>
      <c r="C53" s="380">
        <v>90</v>
      </c>
      <c r="D53" s="401">
        <f t="shared" ref="D53:M53" si="9">D25+D32+D38+D45+D52</f>
        <v>0</v>
      </c>
      <c r="E53" s="401">
        <f t="shared" si="9"/>
        <v>0</v>
      </c>
      <c r="F53" s="401">
        <f t="shared" si="9"/>
        <v>0</v>
      </c>
      <c r="G53" s="401">
        <f t="shared" si="9"/>
        <v>0</v>
      </c>
      <c r="H53" s="401">
        <f t="shared" si="9"/>
        <v>0</v>
      </c>
      <c r="I53" s="401">
        <f t="shared" si="9"/>
        <v>0</v>
      </c>
      <c r="J53" s="401">
        <f t="shared" si="9"/>
        <v>0</v>
      </c>
      <c r="K53" s="401">
        <f t="shared" si="9"/>
        <v>0</v>
      </c>
      <c r="L53" s="401">
        <f t="shared" si="9"/>
        <v>0</v>
      </c>
      <c r="M53" s="401">
        <f t="shared" si="9"/>
        <v>0</v>
      </c>
      <c r="N53" s="383">
        <f>SUM(D53:M53)</f>
        <v>0</v>
      </c>
      <c r="O53" s="375"/>
    </row>
    <row r="54" spans="1:15" x14ac:dyDescent="0.25">
      <c r="A54" s="50"/>
      <c r="B54" s="492"/>
      <c r="C54" s="493"/>
      <c r="D54" s="493"/>
      <c r="E54" s="493"/>
      <c r="F54" s="493"/>
      <c r="G54" s="493"/>
      <c r="H54" s="493"/>
      <c r="I54" s="493"/>
      <c r="J54" s="493"/>
      <c r="K54" s="493"/>
      <c r="L54" s="493"/>
      <c r="M54" s="493"/>
      <c r="N54" s="494"/>
      <c r="O54" s="375"/>
    </row>
    <row r="55" spans="1:15" x14ac:dyDescent="0.25">
      <c r="A55" s="50"/>
      <c r="B55" s="492"/>
      <c r="C55" s="493"/>
      <c r="D55" s="493"/>
      <c r="E55" s="493"/>
      <c r="F55" s="493"/>
      <c r="G55" s="493"/>
      <c r="H55" s="493"/>
      <c r="I55" s="493"/>
      <c r="J55" s="493"/>
      <c r="K55" s="493"/>
      <c r="L55" s="493"/>
      <c r="M55" s="493"/>
      <c r="N55" s="494"/>
      <c r="O55" s="375"/>
    </row>
    <row r="56" spans="1:15" x14ac:dyDescent="0.25">
      <c r="A56" s="50"/>
      <c r="B56" s="495" t="s">
        <v>1437</v>
      </c>
      <c r="C56" s="493"/>
      <c r="D56" s="493"/>
      <c r="E56" s="493"/>
      <c r="F56" s="493"/>
      <c r="G56" s="493"/>
      <c r="H56" s="493"/>
      <c r="I56" s="493"/>
      <c r="J56" s="493"/>
      <c r="K56" s="493"/>
      <c r="L56" s="493"/>
      <c r="M56" s="493"/>
      <c r="N56" s="494"/>
      <c r="O56" s="375"/>
    </row>
    <row r="57" spans="1:15" x14ac:dyDescent="0.25">
      <c r="A57" s="50"/>
      <c r="B57" s="492"/>
      <c r="C57" s="493"/>
      <c r="D57" s="493"/>
      <c r="E57" s="493"/>
      <c r="F57" s="493"/>
      <c r="G57" s="493"/>
      <c r="H57" s="493"/>
      <c r="I57" s="493"/>
      <c r="J57" s="493"/>
      <c r="K57" s="493"/>
      <c r="L57" s="493"/>
      <c r="M57" s="493"/>
      <c r="N57" s="494"/>
      <c r="O57" s="375"/>
    </row>
    <row r="58" spans="1:15" x14ac:dyDescent="0.25">
      <c r="A58" s="50"/>
      <c r="B58" s="492"/>
      <c r="C58" s="493"/>
      <c r="D58" s="493"/>
      <c r="E58" s="493"/>
      <c r="F58" s="493"/>
      <c r="G58" s="493"/>
      <c r="H58" s="493"/>
      <c r="I58" s="493"/>
      <c r="J58" s="493"/>
      <c r="K58" s="493"/>
      <c r="L58" s="493"/>
      <c r="M58" s="493"/>
      <c r="N58" s="494"/>
      <c r="O58" s="375"/>
    </row>
    <row r="59" spans="1:15" x14ac:dyDescent="0.25">
      <c r="A59" s="39"/>
      <c r="B59" s="293"/>
      <c r="C59" s="293"/>
      <c r="D59" s="293"/>
      <c r="E59" s="293"/>
      <c r="F59" s="293"/>
      <c r="G59" s="293"/>
      <c r="H59" s="293"/>
      <c r="I59" s="293"/>
      <c r="J59" s="293"/>
      <c r="K59" s="293"/>
      <c r="L59" s="293"/>
    </row>
    <row r="60" spans="1:15" hidden="1" x14ac:dyDescent="0.25">
      <c r="O60" s="403" t="s">
        <v>1137</v>
      </c>
    </row>
    <row r="61" spans="1:15" hidden="1" x14ac:dyDescent="0.25"/>
    <row r="62" spans="1:15" hidden="1" x14ac:dyDescent="0.25"/>
    <row r="63" spans="1:15" hidden="1" x14ac:dyDescent="0.25"/>
    <row r="64" spans="1:15" hidden="1" x14ac:dyDescent="0.25"/>
    <row r="65" spans="2:12" hidden="1" x14ac:dyDescent="0.25"/>
    <row r="66" spans="2:12" hidden="1" x14ac:dyDescent="0.25"/>
    <row r="67" spans="2:12" hidden="1" x14ac:dyDescent="0.25"/>
    <row r="68" spans="2:12" hidden="1" x14ac:dyDescent="0.25"/>
    <row r="69" spans="2:12" hidden="1" x14ac:dyDescent="0.25"/>
    <row r="70" spans="2:12" x14ac:dyDescent="0.25">
      <c r="B70" s="293"/>
      <c r="C70" s="293"/>
      <c r="D70" s="293"/>
      <c r="E70" s="293"/>
      <c r="F70" s="293"/>
      <c r="G70" s="293"/>
      <c r="H70" s="293"/>
      <c r="I70" s="293"/>
      <c r="J70" s="293"/>
      <c r="K70" s="293"/>
      <c r="L70" s="293"/>
    </row>
    <row r="71" spans="2:12" hidden="1" x14ac:dyDescent="0.25"/>
  </sheetData>
  <sheetProtection password="DDF6" sheet="1" objects="1" scenarios="1"/>
  <mergeCells count="1">
    <mergeCell ref="J3:L3"/>
  </mergeCells>
  <phoneticPr fontId="0" type="noConversion"/>
  <hyperlinks>
    <hyperlink ref="C2" location="INSTRUCTION" display="Instruction"/>
    <hyperlink ref="D2" location="ADMINISTRATION" display="Administration"/>
    <hyperlink ref="E2" location="TRANSPORTATION" display="Transportation"/>
    <hyperlink ref="F2" location="PUPIL_ACCOMMODATION" display="Pupil Accommodation"/>
    <hyperlink ref="G2" location="OTHER" display="Other"/>
    <hyperlink ref="H2" location="TotalExpenses2" display="Total Expenses"/>
    <hyperlink ref="I2" location="Note__Please_report_the__1_000_Trustees_Association_Fee_as_an_expense." display="Note"/>
  </hyperlinks>
  <printOptions horizontalCentered="1"/>
  <pageMargins left="0" right="0" top="0.98425196850393704" bottom="0.98425196850393704" header="0.511811023622047" footer="0.511811023622047"/>
  <pageSetup scale="49" orientation="portrait" copies="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pageSetUpPr fitToPage="1"/>
  </sheetPr>
  <dimension ref="A1:O77"/>
  <sheetViews>
    <sheetView showGridLines="0" topLeftCell="B1" zoomScale="85" zoomScaleNormal="70" workbookViewId="0">
      <selection activeCell="C1" sqref="C1"/>
    </sheetView>
  </sheetViews>
  <sheetFormatPr defaultColWidth="0" defaultRowHeight="15.75" zeroHeight="1" x14ac:dyDescent="0.25"/>
  <cols>
    <col min="1" max="1" width="4.7109375" style="27" hidden="1" customWidth="1"/>
    <col min="2" max="2" width="44.42578125" style="410" customWidth="1"/>
    <col min="3" max="3" width="5.85546875" style="410" bestFit="1" customWidth="1"/>
    <col min="4" max="4" width="21.140625" style="410" customWidth="1"/>
    <col min="5" max="5" width="2.140625" style="410" customWidth="1"/>
    <col min="6" max="6" width="19.7109375" style="410" customWidth="1"/>
    <col min="7" max="7" width="19.5703125" style="410" customWidth="1"/>
    <col min="8" max="8" width="19.42578125" style="410" customWidth="1"/>
    <col min="9" max="10" width="18.7109375" style="410" customWidth="1"/>
    <col min="11" max="11" width="18.7109375" style="409" customWidth="1"/>
    <col min="12" max="14" width="15.42578125" style="409" customWidth="1"/>
    <col min="15" max="15" width="3" style="409" customWidth="1"/>
    <col min="16" max="16384" width="9.140625" style="410" hidden="1"/>
  </cols>
  <sheetData>
    <row r="1" spans="1:15" s="27" customFormat="1" x14ac:dyDescent="0.25">
      <c r="A1" s="49"/>
      <c r="B1" s="404" t="s">
        <v>408</v>
      </c>
      <c r="C1" s="573" t="s">
        <v>1534</v>
      </c>
      <c r="D1" s="51"/>
      <c r="E1" s="51"/>
      <c r="F1" s="49"/>
      <c r="G1" s="49"/>
      <c r="H1" s="49"/>
      <c r="I1" s="49"/>
      <c r="J1" s="49"/>
      <c r="K1" s="49"/>
      <c r="L1" s="49"/>
      <c r="M1" s="49"/>
      <c r="N1" s="49"/>
      <c r="O1" s="49"/>
    </row>
    <row r="2" spans="1:15" s="27" customFormat="1" ht="16.5" thickBot="1" x14ac:dyDescent="0.3">
      <c r="A2" s="49"/>
      <c r="B2" s="514" t="s">
        <v>1456</v>
      </c>
      <c r="C2" s="515" t="s">
        <v>1258</v>
      </c>
      <c r="D2" s="515" t="s">
        <v>1259</v>
      </c>
      <c r="E2" s="515" t="s">
        <v>1325</v>
      </c>
      <c r="F2" s="515" t="s">
        <v>1453</v>
      </c>
      <c r="G2" s="515" t="s">
        <v>1179</v>
      </c>
      <c r="H2" s="515" t="s">
        <v>103</v>
      </c>
      <c r="I2" s="49"/>
      <c r="J2" s="49"/>
      <c r="K2" s="49"/>
      <c r="L2" s="49"/>
      <c r="M2" s="49"/>
      <c r="N2" s="49"/>
      <c r="O2" s="49"/>
    </row>
    <row r="3" spans="1:15" s="27" customFormat="1" ht="19.5" thickBot="1" x14ac:dyDescent="0.35">
      <c r="A3" s="4"/>
      <c r="B3" s="405" t="s">
        <v>331</v>
      </c>
      <c r="C3" s="55"/>
      <c r="D3" s="52"/>
      <c r="E3" s="52"/>
      <c r="F3" s="52"/>
      <c r="G3" s="10"/>
      <c r="H3" s="68" t="s">
        <v>505</v>
      </c>
      <c r="I3" s="608">
        <f>+Cover!I2</f>
        <v>0</v>
      </c>
      <c r="J3" s="609"/>
      <c r="K3" s="610"/>
      <c r="L3" s="611"/>
      <c r="M3" s="52"/>
      <c r="N3" s="52"/>
      <c r="O3" s="49"/>
    </row>
    <row r="4" spans="1:15" s="27" customFormat="1" ht="19.5" thickBot="1" x14ac:dyDescent="0.35">
      <c r="A4" s="4"/>
      <c r="B4" s="405" t="s">
        <v>1470</v>
      </c>
      <c r="C4" s="52"/>
      <c r="D4" s="52"/>
      <c r="E4" s="52"/>
      <c r="F4" s="52"/>
      <c r="G4" s="1"/>
      <c r="H4" s="3" t="s">
        <v>1237</v>
      </c>
      <c r="I4" s="63">
        <f>+Cover!I3</f>
        <v>0</v>
      </c>
      <c r="J4" s="186"/>
      <c r="K4" s="5"/>
      <c r="L4" s="52"/>
      <c r="M4" s="52"/>
      <c r="N4" s="52"/>
      <c r="O4" s="49"/>
    </row>
    <row r="5" spans="1:15" s="27" customFormat="1" ht="18.75" x14ac:dyDescent="0.3">
      <c r="A5" s="4"/>
      <c r="B5" s="52"/>
      <c r="C5" s="52"/>
      <c r="D5" s="52"/>
      <c r="E5" s="52"/>
      <c r="F5" s="52"/>
      <c r="G5" s="52"/>
      <c r="H5" s="52"/>
      <c r="I5" s="52"/>
      <c r="J5" s="52"/>
      <c r="K5" s="52"/>
      <c r="L5" s="52"/>
      <c r="M5" s="52"/>
      <c r="N5" s="52"/>
      <c r="O5" s="49"/>
    </row>
    <row r="6" spans="1:15" s="27" customFormat="1" x14ac:dyDescent="0.25">
      <c r="A6" s="56"/>
      <c r="B6" s="54"/>
      <c r="C6" s="54"/>
      <c r="D6" s="4"/>
      <c r="E6" s="49"/>
      <c r="F6" s="49"/>
      <c r="G6" s="49"/>
      <c r="H6" s="49"/>
      <c r="I6" s="49"/>
      <c r="J6" s="49"/>
      <c r="K6" s="49"/>
      <c r="L6" s="49"/>
      <c r="M6" s="49"/>
      <c r="N6" s="49"/>
      <c r="O6" s="49"/>
    </row>
    <row r="7" spans="1:15" ht="78.75" x14ac:dyDescent="0.25">
      <c r="A7" s="56"/>
      <c r="B7" s="406" t="s">
        <v>100</v>
      </c>
      <c r="C7" s="406"/>
      <c r="D7" s="407" t="s">
        <v>103</v>
      </c>
      <c r="E7" s="408"/>
      <c r="F7" s="407" t="s">
        <v>1138</v>
      </c>
      <c r="G7" s="490" t="s">
        <v>1431</v>
      </c>
      <c r="H7" s="407" t="s">
        <v>1139</v>
      </c>
      <c r="I7" s="407" t="s">
        <v>1406</v>
      </c>
      <c r="J7" s="407" t="s">
        <v>1140</v>
      </c>
      <c r="K7" s="407" t="s">
        <v>105</v>
      </c>
      <c r="L7" s="407" t="s">
        <v>1312</v>
      </c>
      <c r="M7" s="407" t="s">
        <v>106</v>
      </c>
      <c r="O7" s="410"/>
    </row>
    <row r="8" spans="1:15" x14ac:dyDescent="0.25">
      <c r="A8" s="49"/>
      <c r="B8" s="411" t="s">
        <v>1407</v>
      </c>
      <c r="C8" s="411"/>
      <c r="D8" s="412">
        <v>13</v>
      </c>
      <c r="E8" s="413"/>
      <c r="F8" s="412">
        <v>14</v>
      </c>
      <c r="G8" s="412">
        <v>15</v>
      </c>
      <c r="H8" s="412">
        <v>16</v>
      </c>
      <c r="I8" s="412">
        <v>18</v>
      </c>
      <c r="J8" s="412">
        <v>19</v>
      </c>
      <c r="K8" s="412">
        <v>20</v>
      </c>
      <c r="L8" s="412">
        <v>21</v>
      </c>
      <c r="M8" s="412">
        <v>22</v>
      </c>
      <c r="O8" s="410"/>
    </row>
    <row r="9" spans="1:15" x14ac:dyDescent="0.25">
      <c r="A9" s="49">
        <v>51</v>
      </c>
      <c r="B9" s="414" t="s">
        <v>653</v>
      </c>
      <c r="C9" s="415">
        <v>51</v>
      </c>
      <c r="D9" s="383">
        <f>+'Sch. 10 Expenses'!N9</f>
        <v>0</v>
      </c>
      <c r="E9" s="408"/>
      <c r="F9" s="386"/>
      <c r="G9" s="381"/>
      <c r="H9" s="381"/>
      <c r="I9" s="385"/>
      <c r="J9" s="383">
        <f>-F9+G9-H9-I9</f>
        <v>0</v>
      </c>
      <c r="K9" s="400">
        <f t="shared" ref="K9:K24" si="0">+D9+J9</f>
        <v>0</v>
      </c>
      <c r="L9" s="400">
        <f>'Ministry Adjustment'!N10</f>
        <v>0</v>
      </c>
      <c r="M9" s="400">
        <f>+K9+L9</f>
        <v>0</v>
      </c>
      <c r="O9" s="410"/>
    </row>
    <row r="10" spans="1:15" x14ac:dyDescent="0.25">
      <c r="A10" s="49">
        <v>52</v>
      </c>
      <c r="B10" s="414" t="s">
        <v>474</v>
      </c>
      <c r="C10" s="415">
        <v>52</v>
      </c>
      <c r="D10" s="383">
        <f>+'Sch. 10 Expenses'!N10</f>
        <v>0</v>
      </c>
      <c r="E10" s="408"/>
      <c r="F10" s="386"/>
      <c r="G10" s="381"/>
      <c r="H10" s="381"/>
      <c r="I10" s="385"/>
      <c r="J10" s="383">
        <f t="shared" ref="J10:J24" si="1">-F10+G10-H10-I10</f>
        <v>0</v>
      </c>
      <c r="K10" s="400">
        <f t="shared" si="0"/>
        <v>0</v>
      </c>
      <c r="L10" s="400">
        <f>'Ministry Adjustment'!N11</f>
        <v>0</v>
      </c>
      <c r="M10" s="400">
        <f t="shared" ref="M10:M24" si="2">+K10+L10</f>
        <v>0</v>
      </c>
      <c r="O10" s="410"/>
    </row>
    <row r="11" spans="1:15" x14ac:dyDescent="0.25">
      <c r="A11" s="49">
        <v>53</v>
      </c>
      <c r="B11" s="379" t="s">
        <v>492</v>
      </c>
      <c r="C11" s="491">
        <v>53.1</v>
      </c>
      <c r="D11" s="383">
        <f>+'Sch. 10 Expenses'!N11</f>
        <v>0</v>
      </c>
      <c r="E11" s="408"/>
      <c r="F11" s="386"/>
      <c r="G11" s="381"/>
      <c r="H11" s="381"/>
      <c r="I11" s="385"/>
      <c r="J11" s="383">
        <f t="shared" si="1"/>
        <v>0</v>
      </c>
      <c r="K11" s="400">
        <f t="shared" si="0"/>
        <v>0</v>
      </c>
      <c r="L11" s="400">
        <f>'Ministry Adjustment'!N12</f>
        <v>0</v>
      </c>
      <c r="M11" s="400">
        <f t="shared" si="2"/>
        <v>0</v>
      </c>
      <c r="O11" s="410"/>
    </row>
    <row r="12" spans="1:15" x14ac:dyDescent="0.25">
      <c r="A12" s="49"/>
      <c r="B12" s="379" t="s">
        <v>1434</v>
      </c>
      <c r="C12" s="491">
        <v>53.2</v>
      </c>
      <c r="D12" s="383">
        <f>+'Sch. 10 Expenses'!N12</f>
        <v>0</v>
      </c>
      <c r="E12" s="408"/>
      <c r="F12" s="386"/>
      <c r="G12" s="381"/>
      <c r="H12" s="381"/>
      <c r="I12" s="385"/>
      <c r="J12" s="383">
        <f>-F12+G12-H12-I12</f>
        <v>0</v>
      </c>
      <c r="K12" s="400">
        <f>+D12+J12</f>
        <v>0</v>
      </c>
      <c r="L12" s="400">
        <f>'Ministry Adjustment'!N13</f>
        <v>0</v>
      </c>
      <c r="M12" s="400">
        <f>+K12+L12</f>
        <v>0</v>
      </c>
      <c r="O12" s="410"/>
    </row>
    <row r="13" spans="1:15" x14ac:dyDescent="0.25">
      <c r="A13" s="49">
        <v>55</v>
      </c>
      <c r="B13" s="406" t="s">
        <v>483</v>
      </c>
      <c r="C13" s="416">
        <v>55</v>
      </c>
      <c r="D13" s="383">
        <f>+'Sch. 10 Expenses'!N13</f>
        <v>0</v>
      </c>
      <c r="E13" s="408"/>
      <c r="F13" s="386"/>
      <c r="G13" s="381"/>
      <c r="H13" s="381"/>
      <c r="I13" s="385"/>
      <c r="J13" s="383">
        <f t="shared" si="1"/>
        <v>0</v>
      </c>
      <c r="K13" s="400">
        <f t="shared" si="0"/>
        <v>0</v>
      </c>
      <c r="L13" s="400">
        <f>'Ministry Adjustment'!N13</f>
        <v>0</v>
      </c>
      <c r="M13" s="400">
        <f t="shared" si="2"/>
        <v>0</v>
      </c>
      <c r="O13" s="410"/>
    </row>
    <row r="14" spans="1:15" x14ac:dyDescent="0.25">
      <c r="A14" s="49">
        <v>54</v>
      </c>
      <c r="B14" s="414" t="s">
        <v>493</v>
      </c>
      <c r="C14" s="415">
        <v>54</v>
      </c>
      <c r="D14" s="383">
        <f>+'Sch. 10 Expenses'!N14</f>
        <v>0</v>
      </c>
      <c r="E14" s="408"/>
      <c r="F14" s="386"/>
      <c r="G14" s="381"/>
      <c r="H14" s="381"/>
      <c r="I14" s="385"/>
      <c r="J14" s="383">
        <f t="shared" si="1"/>
        <v>0</v>
      </c>
      <c r="K14" s="400">
        <f t="shared" si="0"/>
        <v>0</v>
      </c>
      <c r="L14" s="400">
        <f>'Ministry Adjustment'!N14</f>
        <v>0</v>
      </c>
      <c r="M14" s="400">
        <f t="shared" si="2"/>
        <v>0</v>
      </c>
      <c r="O14" s="410"/>
    </row>
    <row r="15" spans="1:15" ht="31.5" x14ac:dyDescent="0.25">
      <c r="A15" s="49">
        <v>56</v>
      </c>
      <c r="B15" s="406" t="s">
        <v>1231</v>
      </c>
      <c r="C15" s="416">
        <v>56</v>
      </c>
      <c r="D15" s="383">
        <f>+'Sch. 10 Expenses'!N15</f>
        <v>0</v>
      </c>
      <c r="E15" s="408"/>
      <c r="F15" s="386"/>
      <c r="G15" s="381"/>
      <c r="H15" s="381"/>
      <c r="I15" s="385"/>
      <c r="J15" s="383">
        <f t="shared" si="1"/>
        <v>0</v>
      </c>
      <c r="K15" s="400">
        <f t="shared" si="0"/>
        <v>0</v>
      </c>
      <c r="L15" s="400">
        <f>'Ministry Adjustment'!N15</f>
        <v>0</v>
      </c>
      <c r="M15" s="400">
        <f t="shared" si="2"/>
        <v>0</v>
      </c>
      <c r="O15" s="410"/>
    </row>
    <row r="16" spans="1:15" x14ac:dyDescent="0.25">
      <c r="A16" s="49">
        <v>57</v>
      </c>
      <c r="B16" s="414" t="s">
        <v>1232</v>
      </c>
      <c r="C16" s="415">
        <v>57</v>
      </c>
      <c r="D16" s="383">
        <f>+'Sch. 10 Expenses'!N16</f>
        <v>0</v>
      </c>
      <c r="E16" s="408"/>
      <c r="F16" s="386"/>
      <c r="G16" s="381"/>
      <c r="H16" s="381"/>
      <c r="I16" s="385"/>
      <c r="J16" s="383">
        <f t="shared" si="1"/>
        <v>0</v>
      </c>
      <c r="K16" s="400">
        <f t="shared" si="0"/>
        <v>0</v>
      </c>
      <c r="L16" s="400">
        <f>'Ministry Adjustment'!N16</f>
        <v>0</v>
      </c>
      <c r="M16" s="400">
        <f t="shared" si="2"/>
        <v>0</v>
      </c>
      <c r="O16" s="410"/>
    </row>
    <row r="17" spans="1:15" x14ac:dyDescent="0.25">
      <c r="A17" s="49">
        <v>58</v>
      </c>
      <c r="B17" s="414" t="s">
        <v>1314</v>
      </c>
      <c r="C17" s="415">
        <v>58</v>
      </c>
      <c r="D17" s="383">
        <f>+'Sch. 10 Expenses'!N17</f>
        <v>0</v>
      </c>
      <c r="E17" s="408"/>
      <c r="F17" s="386"/>
      <c r="G17" s="381"/>
      <c r="H17" s="381"/>
      <c r="I17" s="385"/>
      <c r="J17" s="383">
        <f t="shared" si="1"/>
        <v>0</v>
      </c>
      <c r="K17" s="400">
        <f t="shared" si="0"/>
        <v>0</v>
      </c>
      <c r="L17" s="400">
        <f>'Ministry Adjustment'!N17</f>
        <v>0</v>
      </c>
      <c r="M17" s="400">
        <f t="shared" si="2"/>
        <v>0</v>
      </c>
      <c r="O17" s="410"/>
    </row>
    <row r="18" spans="1:15" x14ac:dyDescent="0.25">
      <c r="A18" s="49"/>
      <c r="B18" s="406" t="s">
        <v>399</v>
      </c>
      <c r="C18" s="416">
        <v>67</v>
      </c>
      <c r="D18" s="383">
        <f>+'Sch. 10 Expenses'!N18</f>
        <v>0</v>
      </c>
      <c r="E18" s="408"/>
      <c r="F18" s="386"/>
      <c r="G18" s="381"/>
      <c r="H18" s="381"/>
      <c r="I18" s="385"/>
      <c r="J18" s="383">
        <f t="shared" si="1"/>
        <v>0</v>
      </c>
      <c r="K18" s="400">
        <f t="shared" si="0"/>
        <v>0</v>
      </c>
      <c r="L18" s="400">
        <f>'Ministry Adjustment'!N18</f>
        <v>0</v>
      </c>
      <c r="M18" s="400">
        <f t="shared" si="2"/>
        <v>0</v>
      </c>
      <c r="O18" s="410"/>
    </row>
    <row r="19" spans="1:15" x14ac:dyDescent="0.25">
      <c r="A19" s="49">
        <v>61</v>
      </c>
      <c r="B19" s="406" t="s">
        <v>398</v>
      </c>
      <c r="C19" s="416">
        <v>61</v>
      </c>
      <c r="D19" s="383">
        <f>+'Sch. 10 Expenses'!N19</f>
        <v>0</v>
      </c>
      <c r="E19" s="408"/>
      <c r="F19" s="386"/>
      <c r="G19" s="381"/>
      <c r="H19" s="381"/>
      <c r="I19" s="385"/>
      <c r="J19" s="383">
        <f t="shared" si="1"/>
        <v>0</v>
      </c>
      <c r="K19" s="400">
        <f t="shared" si="0"/>
        <v>0</v>
      </c>
      <c r="L19" s="400">
        <f>'Ministry Adjustment'!N19</f>
        <v>0</v>
      </c>
      <c r="M19" s="400">
        <f t="shared" si="2"/>
        <v>0</v>
      </c>
      <c r="O19" s="410"/>
    </row>
    <row r="20" spans="1:15" x14ac:dyDescent="0.25">
      <c r="A20" s="49">
        <v>62</v>
      </c>
      <c r="B20" s="406" t="s">
        <v>889</v>
      </c>
      <c r="C20" s="416">
        <v>62</v>
      </c>
      <c r="D20" s="383">
        <f>+'Sch. 10 Expenses'!N20</f>
        <v>0</v>
      </c>
      <c r="E20" s="408"/>
      <c r="F20" s="386"/>
      <c r="G20" s="381"/>
      <c r="H20" s="381"/>
      <c r="I20" s="385"/>
      <c r="J20" s="383">
        <f t="shared" si="1"/>
        <v>0</v>
      </c>
      <c r="K20" s="400">
        <f t="shared" si="0"/>
        <v>0</v>
      </c>
      <c r="L20" s="400">
        <f>'Ministry Adjustment'!N20</f>
        <v>0</v>
      </c>
      <c r="M20" s="400">
        <f t="shared" si="2"/>
        <v>0</v>
      </c>
      <c r="O20" s="410"/>
    </row>
    <row r="21" spans="1:15" x14ac:dyDescent="0.25">
      <c r="A21" s="49">
        <v>59</v>
      </c>
      <c r="B21" s="414" t="s">
        <v>633</v>
      </c>
      <c r="C21" s="415">
        <v>59</v>
      </c>
      <c r="D21" s="383">
        <f>+'Sch. 10 Expenses'!N21</f>
        <v>0</v>
      </c>
      <c r="E21" s="408"/>
      <c r="F21" s="386"/>
      <c r="G21" s="381"/>
      <c r="H21" s="381"/>
      <c r="I21" s="385"/>
      <c r="J21" s="383">
        <f t="shared" si="1"/>
        <v>0</v>
      </c>
      <c r="K21" s="400">
        <f t="shared" si="0"/>
        <v>0</v>
      </c>
      <c r="L21" s="400">
        <f>'Ministry Adjustment'!N21</f>
        <v>0</v>
      </c>
      <c r="M21" s="400">
        <f t="shared" si="2"/>
        <v>0</v>
      </c>
      <c r="O21" s="410"/>
    </row>
    <row r="22" spans="1:15" ht="31.5" x14ac:dyDescent="0.25">
      <c r="A22" s="49"/>
      <c r="B22" s="406" t="s">
        <v>400</v>
      </c>
      <c r="C22" s="415">
        <v>63</v>
      </c>
      <c r="D22" s="383">
        <f>+'Sch. 10 Expenses'!N22</f>
        <v>0</v>
      </c>
      <c r="E22" s="408"/>
      <c r="F22" s="386"/>
      <c r="G22" s="381"/>
      <c r="H22" s="381"/>
      <c r="I22" s="385"/>
      <c r="J22" s="383">
        <f t="shared" si="1"/>
        <v>0</v>
      </c>
      <c r="K22" s="400">
        <f t="shared" si="0"/>
        <v>0</v>
      </c>
      <c r="L22" s="400">
        <f>'Ministry Adjustment'!N22</f>
        <v>0</v>
      </c>
      <c r="M22" s="400">
        <f t="shared" si="2"/>
        <v>0</v>
      </c>
      <c r="O22" s="410"/>
    </row>
    <row r="23" spans="1:15" x14ac:dyDescent="0.25">
      <c r="A23" s="49"/>
      <c r="B23" s="414" t="s">
        <v>477</v>
      </c>
      <c r="C23" s="415">
        <v>72</v>
      </c>
      <c r="D23" s="383">
        <f>+'Sch. 10 Expenses'!N23</f>
        <v>0</v>
      </c>
      <c r="E23" s="408"/>
      <c r="F23" s="385"/>
      <c r="G23" s="385"/>
      <c r="H23" s="385"/>
      <c r="I23" s="383">
        <f>'Sch. 10 Expenses'!M23</f>
        <v>0</v>
      </c>
      <c r="J23" s="383">
        <f t="shared" si="1"/>
        <v>0</v>
      </c>
      <c r="K23" s="400">
        <f t="shared" si="0"/>
        <v>0</v>
      </c>
      <c r="L23" s="400">
        <f>'Ministry Adjustment'!N23</f>
        <v>0</v>
      </c>
      <c r="M23" s="400">
        <f t="shared" si="2"/>
        <v>0</v>
      </c>
      <c r="O23" s="410"/>
    </row>
    <row r="24" spans="1:15" x14ac:dyDescent="0.25">
      <c r="A24" s="49"/>
      <c r="B24" s="393" t="s">
        <v>2</v>
      </c>
      <c r="C24" s="394">
        <v>72.099999999999994</v>
      </c>
      <c r="D24" s="417">
        <f>'Sch. 10 Expenses'!N24</f>
        <v>0</v>
      </c>
      <c r="E24" s="408"/>
      <c r="F24" s="385"/>
      <c r="G24" s="418"/>
      <c r="H24" s="418"/>
      <c r="I24" s="383">
        <f>'Sch. 10 Expenses'!M24</f>
        <v>0</v>
      </c>
      <c r="J24" s="383">
        <f t="shared" si="1"/>
        <v>0</v>
      </c>
      <c r="K24" s="400">
        <f t="shared" si="0"/>
        <v>0</v>
      </c>
      <c r="L24" s="400">
        <f>'Ministry Adjustment'!N24</f>
        <v>0</v>
      </c>
      <c r="M24" s="400">
        <f t="shared" si="2"/>
        <v>0</v>
      </c>
      <c r="O24" s="410"/>
    </row>
    <row r="25" spans="1:15" x14ac:dyDescent="0.25">
      <c r="A25" s="49"/>
      <c r="B25" s="395" t="s">
        <v>7</v>
      </c>
      <c r="C25" s="419"/>
      <c r="D25" s="417">
        <f>SUM(D9:D24)</f>
        <v>0</v>
      </c>
      <c r="E25" s="408"/>
      <c r="F25" s="383">
        <f>SUM(F9:F24)</f>
        <v>0</v>
      </c>
      <c r="G25" s="383">
        <f t="shared" ref="G25:M25" si="3">SUM(G9:G24)</f>
        <v>0</v>
      </c>
      <c r="H25" s="383">
        <f t="shared" si="3"/>
        <v>0</v>
      </c>
      <c r="I25" s="383">
        <f t="shared" si="3"/>
        <v>0</v>
      </c>
      <c r="J25" s="383">
        <f t="shared" si="3"/>
        <v>0</v>
      </c>
      <c r="K25" s="383">
        <f t="shared" si="3"/>
        <v>0</v>
      </c>
      <c r="L25" s="383">
        <f t="shared" si="3"/>
        <v>0</v>
      </c>
      <c r="M25" s="383">
        <f t="shared" si="3"/>
        <v>0</v>
      </c>
      <c r="O25" s="410"/>
    </row>
    <row r="26" spans="1:15" x14ac:dyDescent="0.25">
      <c r="A26" s="49"/>
      <c r="B26" s="420" t="s">
        <v>401</v>
      </c>
      <c r="C26" s="421"/>
      <c r="D26" s="417"/>
      <c r="E26" s="408"/>
      <c r="F26" s="422"/>
      <c r="G26" s="422"/>
      <c r="H26" s="422"/>
      <c r="I26" s="422"/>
      <c r="J26" s="383"/>
      <c r="K26" s="423"/>
      <c r="L26" s="400"/>
      <c r="M26" s="423"/>
      <c r="O26" s="410"/>
    </row>
    <row r="27" spans="1:15" x14ac:dyDescent="0.25">
      <c r="A27" s="49">
        <v>64</v>
      </c>
      <c r="B27" s="414" t="s">
        <v>402</v>
      </c>
      <c r="C27" s="415">
        <v>64</v>
      </c>
      <c r="D27" s="383">
        <f>+'Sch. 10 Expenses'!N27</f>
        <v>0</v>
      </c>
      <c r="E27" s="408"/>
      <c r="F27" s="386"/>
      <c r="G27" s="381"/>
      <c r="H27" s="381"/>
      <c r="I27" s="385"/>
      <c r="J27" s="383">
        <f>-F27+G27-H27-I27</f>
        <v>0</v>
      </c>
      <c r="K27" s="400">
        <f>+D27+J27</f>
        <v>0</v>
      </c>
      <c r="L27" s="400">
        <f>'Ministry Adjustment'!N27</f>
        <v>0</v>
      </c>
      <c r="M27" s="400">
        <f>+K27+L27</f>
        <v>0</v>
      </c>
      <c r="O27" s="410"/>
    </row>
    <row r="28" spans="1:15" x14ac:dyDescent="0.25">
      <c r="A28" s="49">
        <v>65</v>
      </c>
      <c r="B28" s="406" t="s">
        <v>478</v>
      </c>
      <c r="C28" s="415">
        <v>65</v>
      </c>
      <c r="D28" s="383">
        <f>+'Sch. 10 Expenses'!N28</f>
        <v>0</v>
      </c>
      <c r="E28" s="408"/>
      <c r="F28" s="386"/>
      <c r="G28" s="381"/>
      <c r="H28" s="381"/>
      <c r="I28" s="385"/>
      <c r="J28" s="383">
        <f>-F28+G28-H28-I28</f>
        <v>0</v>
      </c>
      <c r="K28" s="400">
        <f>+D28+J28</f>
        <v>0</v>
      </c>
      <c r="L28" s="400">
        <f>'Ministry Adjustment'!N28</f>
        <v>0</v>
      </c>
      <c r="M28" s="400">
        <f>+K28+L28</f>
        <v>0</v>
      </c>
      <c r="O28" s="410"/>
    </row>
    <row r="29" spans="1:15" x14ac:dyDescent="0.25">
      <c r="A29" s="49">
        <v>66</v>
      </c>
      <c r="B29" s="406" t="s">
        <v>890</v>
      </c>
      <c r="C29" s="416">
        <v>66</v>
      </c>
      <c r="D29" s="383">
        <f>+'Sch. 10 Expenses'!N29</f>
        <v>0</v>
      </c>
      <c r="E29" s="408"/>
      <c r="F29" s="386"/>
      <c r="G29" s="381"/>
      <c r="H29" s="381"/>
      <c r="I29" s="385"/>
      <c r="J29" s="383">
        <f>-F29+G29-H29-I29</f>
        <v>0</v>
      </c>
      <c r="K29" s="400">
        <f>+D29+J29</f>
        <v>0</v>
      </c>
      <c r="L29" s="400">
        <f>'Ministry Adjustment'!N29</f>
        <v>0</v>
      </c>
      <c r="M29" s="400">
        <f>+K29+L29</f>
        <v>0</v>
      </c>
      <c r="O29" s="410"/>
    </row>
    <row r="30" spans="1:15" x14ac:dyDescent="0.25">
      <c r="A30" s="49"/>
      <c r="B30" s="424" t="s">
        <v>477</v>
      </c>
      <c r="C30" s="425">
        <v>73</v>
      </c>
      <c r="D30" s="383">
        <f>+'Sch. 10 Expenses'!N30</f>
        <v>0</v>
      </c>
      <c r="E30" s="408"/>
      <c r="F30" s="385"/>
      <c r="G30" s="385"/>
      <c r="H30" s="385"/>
      <c r="I30" s="383">
        <f>'Sch. 10 Expenses'!M30</f>
        <v>0</v>
      </c>
      <c r="J30" s="383">
        <f>-F30+G30-H30-I30</f>
        <v>0</v>
      </c>
      <c r="K30" s="400">
        <f>+D30+J30</f>
        <v>0</v>
      </c>
      <c r="L30" s="400">
        <f>'Ministry Adjustment'!N30</f>
        <v>0</v>
      </c>
      <c r="M30" s="400">
        <f>+K30+L30</f>
        <v>0</v>
      </c>
      <c r="O30" s="410"/>
    </row>
    <row r="31" spans="1:15" x14ac:dyDescent="0.25">
      <c r="A31" s="49"/>
      <c r="B31" s="393" t="s">
        <v>2</v>
      </c>
      <c r="C31" s="394">
        <v>73.099999999999994</v>
      </c>
      <c r="D31" s="383">
        <f>+'Sch. 10 Expenses'!N31</f>
        <v>0</v>
      </c>
      <c r="E31" s="408"/>
      <c r="F31" s="385"/>
      <c r="G31" s="385"/>
      <c r="H31" s="385"/>
      <c r="I31" s="383">
        <f>'Sch. 10 Expenses'!M31</f>
        <v>0</v>
      </c>
      <c r="J31" s="383">
        <f>-F31+G31-H31-I31</f>
        <v>0</v>
      </c>
      <c r="K31" s="400">
        <f>+D31+J31</f>
        <v>0</v>
      </c>
      <c r="L31" s="400">
        <f>'Ministry Adjustment'!N31</f>
        <v>0</v>
      </c>
      <c r="M31" s="400">
        <f>+K31+L31</f>
        <v>0</v>
      </c>
      <c r="O31" s="410"/>
    </row>
    <row r="32" spans="1:15" x14ac:dyDescent="0.25">
      <c r="A32" s="49"/>
      <c r="B32" s="395" t="s">
        <v>6</v>
      </c>
      <c r="C32" s="394"/>
      <c r="D32" s="417">
        <f>SUM(D27:D31)</f>
        <v>0</v>
      </c>
      <c r="E32" s="408"/>
      <c r="F32" s="383">
        <f t="shared" ref="F32:M32" si="4">SUM(F27:F31)</f>
        <v>0</v>
      </c>
      <c r="G32" s="383">
        <f t="shared" si="4"/>
        <v>0</v>
      </c>
      <c r="H32" s="383">
        <f t="shared" si="4"/>
        <v>0</v>
      </c>
      <c r="I32" s="383">
        <f t="shared" si="4"/>
        <v>0</v>
      </c>
      <c r="J32" s="383">
        <f t="shared" si="4"/>
        <v>0</v>
      </c>
      <c r="K32" s="383">
        <f t="shared" si="4"/>
        <v>0</v>
      </c>
      <c r="L32" s="383">
        <f t="shared" si="4"/>
        <v>0</v>
      </c>
      <c r="M32" s="383">
        <f t="shared" si="4"/>
        <v>0</v>
      </c>
      <c r="O32" s="410"/>
    </row>
    <row r="33" spans="1:15" x14ac:dyDescent="0.25">
      <c r="A33" s="49"/>
      <c r="B33" s="420" t="s">
        <v>403</v>
      </c>
      <c r="C33" s="421"/>
      <c r="D33" s="417"/>
      <c r="E33" s="408"/>
      <c r="F33" s="422"/>
      <c r="G33" s="422"/>
      <c r="H33" s="422"/>
      <c r="I33" s="422"/>
      <c r="J33" s="383"/>
      <c r="K33" s="423"/>
      <c r="L33" s="423"/>
      <c r="M33" s="423"/>
      <c r="O33" s="410"/>
    </row>
    <row r="34" spans="1:15" x14ac:dyDescent="0.25">
      <c r="A34" s="49">
        <v>68</v>
      </c>
      <c r="B34" s="406" t="s">
        <v>479</v>
      </c>
      <c r="C34" s="416">
        <v>68</v>
      </c>
      <c r="D34" s="383">
        <f>+'Sch. 10 Expenses'!N34</f>
        <v>0</v>
      </c>
      <c r="E34" s="408"/>
      <c r="F34" s="385"/>
      <c r="G34" s="381"/>
      <c r="H34" s="381"/>
      <c r="I34" s="385"/>
      <c r="J34" s="383">
        <f>-F34+G34-H34-I34</f>
        <v>0</v>
      </c>
      <c r="K34" s="400">
        <f>+D34+J34</f>
        <v>0</v>
      </c>
      <c r="L34" s="400">
        <f>'Ministry Adjustment'!N34</f>
        <v>0</v>
      </c>
      <c r="M34" s="400">
        <f>+K34+L34</f>
        <v>0</v>
      </c>
      <c r="O34" s="410"/>
    </row>
    <row r="35" spans="1:15" x14ac:dyDescent="0.25">
      <c r="A35" s="49">
        <v>69</v>
      </c>
      <c r="B35" s="406" t="s">
        <v>404</v>
      </c>
      <c r="C35" s="416">
        <v>69</v>
      </c>
      <c r="D35" s="383">
        <f>+'Sch. 10 Expenses'!N35</f>
        <v>0</v>
      </c>
      <c r="E35" s="408"/>
      <c r="F35" s="385"/>
      <c r="G35" s="385"/>
      <c r="H35" s="385"/>
      <c r="I35" s="385"/>
      <c r="J35" s="383">
        <f>-F35+G35-H35-I35</f>
        <v>0</v>
      </c>
      <c r="K35" s="400">
        <f>+D35+J35</f>
        <v>0</v>
      </c>
      <c r="L35" s="400">
        <f>'Ministry Adjustment'!N35</f>
        <v>0</v>
      </c>
      <c r="M35" s="400">
        <f>+K35+L35</f>
        <v>0</v>
      </c>
      <c r="O35" s="410"/>
    </row>
    <row r="36" spans="1:15" x14ac:dyDescent="0.25">
      <c r="A36" s="49"/>
      <c r="B36" s="424" t="s">
        <v>477</v>
      </c>
      <c r="C36" s="425">
        <v>74</v>
      </c>
      <c r="D36" s="383">
        <f>+'Sch. 10 Expenses'!N36</f>
        <v>0</v>
      </c>
      <c r="E36" s="408"/>
      <c r="F36" s="385"/>
      <c r="G36" s="385"/>
      <c r="H36" s="385"/>
      <c r="I36" s="383">
        <f>'Sch. 10 Expenses'!M36</f>
        <v>0</v>
      </c>
      <c r="J36" s="383">
        <f>-F36+G36-H36-I36</f>
        <v>0</v>
      </c>
      <c r="K36" s="400">
        <f>+D36+J36</f>
        <v>0</v>
      </c>
      <c r="L36" s="400">
        <f>'Ministry Adjustment'!N36</f>
        <v>0</v>
      </c>
      <c r="M36" s="400">
        <f>+K36+L36</f>
        <v>0</v>
      </c>
      <c r="O36" s="410"/>
    </row>
    <row r="37" spans="1:15" x14ac:dyDescent="0.25">
      <c r="A37" s="49"/>
      <c r="B37" s="393" t="s">
        <v>2</v>
      </c>
      <c r="C37" s="394">
        <v>74.099999999999994</v>
      </c>
      <c r="D37" s="383">
        <f>+'Sch. 10 Expenses'!N37</f>
        <v>0</v>
      </c>
      <c r="E37" s="408"/>
      <c r="F37" s="385"/>
      <c r="G37" s="385"/>
      <c r="H37" s="385"/>
      <c r="I37" s="383">
        <f>'Sch. 10 Expenses'!M37</f>
        <v>0</v>
      </c>
      <c r="J37" s="383">
        <f>-F37+G37-H37-I37</f>
        <v>0</v>
      </c>
      <c r="K37" s="400">
        <f>+D37+J37</f>
        <v>0</v>
      </c>
      <c r="L37" s="400">
        <f>'Ministry Adjustment'!N37</f>
        <v>0</v>
      </c>
      <c r="M37" s="400">
        <f>+K37+L37</f>
        <v>0</v>
      </c>
      <c r="O37" s="410"/>
    </row>
    <row r="38" spans="1:15" x14ac:dyDescent="0.25">
      <c r="A38" s="49"/>
      <c r="B38" s="395" t="s">
        <v>5</v>
      </c>
      <c r="C38" s="394"/>
      <c r="D38" s="417">
        <f>SUM(D34:D37)</f>
        <v>0</v>
      </c>
      <c r="E38" s="408"/>
      <c r="F38" s="383">
        <f>SUM(F34:F37)</f>
        <v>0</v>
      </c>
      <c r="G38" s="383">
        <f t="shared" ref="G38:M38" si="5">SUM(G34:G37)</f>
        <v>0</v>
      </c>
      <c r="H38" s="383">
        <f t="shared" si="5"/>
        <v>0</v>
      </c>
      <c r="I38" s="383">
        <f t="shared" si="5"/>
        <v>0</v>
      </c>
      <c r="J38" s="383">
        <f t="shared" si="5"/>
        <v>0</v>
      </c>
      <c r="K38" s="383">
        <f t="shared" si="5"/>
        <v>0</v>
      </c>
      <c r="L38" s="383">
        <f>SUM(L34:L37)</f>
        <v>0</v>
      </c>
      <c r="M38" s="383">
        <f t="shared" si="5"/>
        <v>0</v>
      </c>
      <c r="O38" s="410"/>
    </row>
    <row r="39" spans="1:15" x14ac:dyDescent="0.25">
      <c r="A39" s="49"/>
      <c r="B39" s="420" t="s">
        <v>1266</v>
      </c>
      <c r="C39" s="421"/>
      <c r="D39" s="417"/>
      <c r="E39" s="408"/>
      <c r="F39" s="422"/>
      <c r="G39" s="422"/>
      <c r="H39" s="422"/>
      <c r="I39" s="422"/>
      <c r="J39" s="383"/>
      <c r="K39" s="423"/>
      <c r="L39" s="400"/>
      <c r="M39" s="423"/>
      <c r="O39" s="410"/>
    </row>
    <row r="40" spans="1:15" x14ac:dyDescent="0.25">
      <c r="A40" s="49">
        <v>70</v>
      </c>
      <c r="B40" s="406" t="s">
        <v>1267</v>
      </c>
      <c r="C40" s="416">
        <v>70</v>
      </c>
      <c r="D40" s="383">
        <f>+'Sch. 10 Expenses'!N40</f>
        <v>0</v>
      </c>
      <c r="E40" s="408"/>
      <c r="F40" s="385"/>
      <c r="G40" s="381"/>
      <c r="H40" s="381"/>
      <c r="I40" s="385"/>
      <c r="J40" s="383">
        <f>-F40+G40-H40-I40</f>
        <v>0</v>
      </c>
      <c r="K40" s="400">
        <f t="shared" ref="K40:K45" si="6">+D40+J40</f>
        <v>0</v>
      </c>
      <c r="L40" s="400">
        <f>'Ministry Adjustment'!N40</f>
        <v>0</v>
      </c>
      <c r="M40" s="400">
        <f>+K40+L40</f>
        <v>0</v>
      </c>
      <c r="O40" s="410"/>
    </row>
    <row r="41" spans="1:15" x14ac:dyDescent="0.25">
      <c r="A41" s="49">
        <v>71</v>
      </c>
      <c r="B41" s="414" t="s">
        <v>1268</v>
      </c>
      <c r="C41" s="415">
        <v>71</v>
      </c>
      <c r="D41" s="383">
        <f>+'Sch. 10 Expenses'!N41</f>
        <v>0</v>
      </c>
      <c r="E41" s="408"/>
      <c r="F41" s="385"/>
      <c r="G41" s="385"/>
      <c r="H41" s="385"/>
      <c r="I41" s="385"/>
      <c r="J41" s="383">
        <f>-F41+G41-H41-I41</f>
        <v>0</v>
      </c>
      <c r="K41" s="400">
        <f t="shared" si="6"/>
        <v>0</v>
      </c>
      <c r="L41" s="400">
        <f>'Ministry Adjustment'!N41</f>
        <v>0</v>
      </c>
      <c r="M41" s="400">
        <f>+K41+L41</f>
        <v>0</v>
      </c>
      <c r="O41" s="410"/>
    </row>
    <row r="42" spans="1:15" x14ac:dyDescent="0.25">
      <c r="A42" s="49"/>
      <c r="B42" s="379" t="s">
        <v>484</v>
      </c>
      <c r="C42" s="415">
        <v>77</v>
      </c>
      <c r="D42" s="383">
        <f>+'Sch. 10 Expenses'!N42</f>
        <v>0</v>
      </c>
      <c r="E42" s="408"/>
      <c r="F42" s="385"/>
      <c r="G42" s="385"/>
      <c r="H42" s="385"/>
      <c r="I42" s="385"/>
      <c r="J42" s="383">
        <f>-F42+G42-H42-I42</f>
        <v>0</v>
      </c>
      <c r="K42" s="400">
        <f t="shared" si="6"/>
        <v>0</v>
      </c>
      <c r="L42" s="400">
        <f>'Ministry Adjustment'!N42</f>
        <v>0</v>
      </c>
      <c r="M42" s="400">
        <f>+K42+L42</f>
        <v>0</v>
      </c>
      <c r="O42" s="410"/>
    </row>
    <row r="43" spans="1:15" x14ac:dyDescent="0.25">
      <c r="A43" s="49">
        <v>72</v>
      </c>
      <c r="B43" s="414" t="s">
        <v>477</v>
      </c>
      <c r="C43" s="415">
        <v>75</v>
      </c>
      <c r="D43" s="383">
        <f>+'Sch. 10 Expenses'!N43</f>
        <v>0</v>
      </c>
      <c r="E43" s="408"/>
      <c r="F43" s="385"/>
      <c r="G43" s="385"/>
      <c r="H43" s="385"/>
      <c r="I43" s="383">
        <f>'Sch. 10 Expenses'!M43</f>
        <v>0</v>
      </c>
      <c r="J43" s="383">
        <f>-F43+G43-H43-I43</f>
        <v>0</v>
      </c>
      <c r="K43" s="400">
        <f t="shared" si="6"/>
        <v>0</v>
      </c>
      <c r="L43" s="400">
        <f>'Ministry Adjustment'!N43</f>
        <v>0</v>
      </c>
      <c r="M43" s="400">
        <f>+K43+L43</f>
        <v>0</v>
      </c>
      <c r="O43" s="410"/>
    </row>
    <row r="44" spans="1:15" x14ac:dyDescent="0.25">
      <c r="A44" s="49"/>
      <c r="B44" s="393" t="s">
        <v>2</v>
      </c>
      <c r="C44" s="394">
        <v>80.099999999999994</v>
      </c>
      <c r="D44" s="383">
        <f>+'Sch. 10 Expenses'!N44</f>
        <v>0</v>
      </c>
      <c r="E44" s="408"/>
      <c r="F44" s="385"/>
      <c r="G44" s="385"/>
      <c r="H44" s="385"/>
      <c r="I44" s="383">
        <f>'Sch. 10 Expenses'!M44</f>
        <v>0</v>
      </c>
      <c r="J44" s="383">
        <f>-F44+G44-H44-I44</f>
        <v>0</v>
      </c>
      <c r="K44" s="400">
        <f t="shared" si="6"/>
        <v>0</v>
      </c>
      <c r="L44" s="400">
        <f>'Ministry Adjustment'!N44</f>
        <v>0</v>
      </c>
      <c r="M44" s="400">
        <f>+K44+L44</f>
        <v>0</v>
      </c>
      <c r="O44" s="410"/>
    </row>
    <row r="45" spans="1:15" x14ac:dyDescent="0.25">
      <c r="A45" s="49"/>
      <c r="B45" s="376" t="s">
        <v>8</v>
      </c>
      <c r="C45" s="380"/>
      <c r="D45" s="383">
        <f>SUM(D40:D44)</f>
        <v>0</v>
      </c>
      <c r="E45" s="408"/>
      <c r="F45" s="383">
        <f>SUM(F40:F44)</f>
        <v>0</v>
      </c>
      <c r="G45" s="383">
        <f>SUM(G40:G44)</f>
        <v>0</v>
      </c>
      <c r="H45" s="383">
        <f>SUM(H40:H44)</f>
        <v>0</v>
      </c>
      <c r="I45" s="383">
        <f>SUM(I40:I44)</f>
        <v>0</v>
      </c>
      <c r="J45" s="383">
        <f>SUM(J40:J44)</f>
        <v>0</v>
      </c>
      <c r="K45" s="400">
        <f t="shared" si="6"/>
        <v>0</v>
      </c>
      <c r="L45" s="400">
        <f>SUM(L40:L44)</f>
        <v>0</v>
      </c>
      <c r="M45" s="400">
        <f>SUM(M40:M44)</f>
        <v>0</v>
      </c>
      <c r="O45" s="410"/>
    </row>
    <row r="46" spans="1:15" x14ac:dyDescent="0.25">
      <c r="A46" s="49"/>
      <c r="B46" s="420" t="s">
        <v>1269</v>
      </c>
      <c r="C46" s="421"/>
      <c r="D46" s="417"/>
      <c r="E46" s="408"/>
      <c r="F46" s="422"/>
      <c r="G46" s="422"/>
      <c r="H46" s="422"/>
      <c r="I46" s="422"/>
      <c r="J46" s="383"/>
      <c r="K46" s="423"/>
      <c r="L46" s="423"/>
      <c r="M46" s="423"/>
      <c r="O46" s="410"/>
    </row>
    <row r="47" spans="1:15" x14ac:dyDescent="0.25">
      <c r="A47" s="49">
        <v>78</v>
      </c>
      <c r="B47" s="414" t="s">
        <v>411</v>
      </c>
      <c r="C47" s="415">
        <v>79</v>
      </c>
      <c r="D47" s="383">
        <f>+'Sch. 10 Expenses'!N47</f>
        <v>0</v>
      </c>
      <c r="E47" s="408"/>
      <c r="F47" s="385"/>
      <c r="G47" s="385"/>
      <c r="H47" s="385"/>
      <c r="I47" s="385"/>
      <c r="J47" s="383">
        <f>-D47</f>
        <v>0</v>
      </c>
      <c r="K47" s="400">
        <f>+D47+J47</f>
        <v>0</v>
      </c>
      <c r="L47" s="400">
        <f>'Ministry Adjustment'!N47</f>
        <v>0</v>
      </c>
      <c r="M47" s="400">
        <f>+K47+L47</f>
        <v>0</v>
      </c>
      <c r="O47" s="410"/>
    </row>
    <row r="48" spans="1:15" x14ac:dyDescent="0.25">
      <c r="A48" s="49"/>
      <c r="B48" s="426" t="s">
        <v>485</v>
      </c>
      <c r="C48" s="415">
        <v>78</v>
      </c>
      <c r="D48" s="383">
        <f>+'Sch. 10 Expenses'!N48</f>
        <v>0</v>
      </c>
      <c r="E48" s="408"/>
      <c r="F48" s="385"/>
      <c r="G48" s="381"/>
      <c r="H48" s="381"/>
      <c r="I48" s="385"/>
      <c r="J48" s="383">
        <f>-F48+G48-H48-I48</f>
        <v>0</v>
      </c>
      <c r="K48" s="400">
        <f>+D48+J48</f>
        <v>0</v>
      </c>
      <c r="L48" s="400">
        <f>'Ministry Adjustment'!N48</f>
        <v>0</v>
      </c>
      <c r="M48" s="400">
        <f>+K48+L48</f>
        <v>0</v>
      </c>
      <c r="O48" s="410"/>
    </row>
    <row r="49" spans="1:15" x14ac:dyDescent="0.25">
      <c r="A49" s="49"/>
      <c r="B49" s="379" t="s">
        <v>477</v>
      </c>
      <c r="C49" s="415">
        <v>76</v>
      </c>
      <c r="D49" s="383">
        <f>+'Sch. 10 Expenses'!N49</f>
        <v>0</v>
      </c>
      <c r="E49" s="408"/>
      <c r="F49" s="385"/>
      <c r="G49" s="385"/>
      <c r="H49" s="385"/>
      <c r="I49" s="383">
        <f>'Sch. 10 Expenses'!M49</f>
        <v>0</v>
      </c>
      <c r="J49" s="383">
        <f>-F49+G49-H49-I49</f>
        <v>0</v>
      </c>
      <c r="K49" s="400">
        <f>+D49+J49</f>
        <v>0</v>
      </c>
      <c r="L49" s="400">
        <f>'Ministry Adjustment'!N49</f>
        <v>0</v>
      </c>
      <c r="M49" s="400">
        <f>+K49+L49</f>
        <v>0</v>
      </c>
      <c r="O49" s="410"/>
    </row>
    <row r="50" spans="1:15" x14ac:dyDescent="0.25">
      <c r="A50" s="49"/>
      <c r="B50" s="393" t="s">
        <v>2</v>
      </c>
      <c r="C50" s="380">
        <v>76.099999999999994</v>
      </c>
      <c r="D50" s="383">
        <f>+'Sch. 10 Expenses'!N50</f>
        <v>0</v>
      </c>
      <c r="E50" s="408"/>
      <c r="F50" s="385"/>
      <c r="G50" s="385"/>
      <c r="H50" s="385"/>
      <c r="I50" s="383">
        <f>'Sch. 10 Expenses'!M50</f>
        <v>0</v>
      </c>
      <c r="J50" s="383">
        <f>-F50+G50-H50-I50</f>
        <v>0</v>
      </c>
      <c r="K50" s="400">
        <f>+D50+J50</f>
        <v>0</v>
      </c>
      <c r="L50" s="400">
        <f>'Ministry Adjustment'!N50</f>
        <v>0</v>
      </c>
      <c r="M50" s="400">
        <f>+K50+L50</f>
        <v>0</v>
      </c>
      <c r="O50" s="410"/>
    </row>
    <row r="51" spans="1:15" x14ac:dyDescent="0.25">
      <c r="A51" s="49"/>
      <c r="B51" s="379" t="s">
        <v>481</v>
      </c>
      <c r="C51" s="380">
        <v>80</v>
      </c>
      <c r="D51" s="383">
        <f>+'Sch. 10 Expenses'!N51</f>
        <v>0</v>
      </c>
      <c r="E51" s="408"/>
      <c r="F51" s="385"/>
      <c r="G51" s="385"/>
      <c r="H51" s="385"/>
      <c r="I51" s="385"/>
      <c r="J51" s="383">
        <f>-F51+G51-H51-I51</f>
        <v>0</v>
      </c>
      <c r="K51" s="400">
        <f>+D51+J51</f>
        <v>0</v>
      </c>
      <c r="L51" s="400">
        <f>'Ministry Adjustment'!N51</f>
        <v>0</v>
      </c>
      <c r="M51" s="400">
        <f>+K51+L51</f>
        <v>0</v>
      </c>
      <c r="O51" s="410"/>
    </row>
    <row r="52" spans="1:15" x14ac:dyDescent="0.25">
      <c r="A52" s="49"/>
      <c r="B52" s="376" t="s">
        <v>108</v>
      </c>
      <c r="C52" s="380"/>
      <c r="D52" s="383">
        <f>SUM(D47:D51)</f>
        <v>0</v>
      </c>
      <c r="E52" s="408"/>
      <c r="F52" s="383">
        <f t="shared" ref="F52:M52" si="7">SUM(F47:F51)</f>
        <v>0</v>
      </c>
      <c r="G52" s="383">
        <f t="shared" si="7"/>
        <v>0</v>
      </c>
      <c r="H52" s="383">
        <f t="shared" si="7"/>
        <v>0</v>
      </c>
      <c r="I52" s="383">
        <f t="shared" si="7"/>
        <v>0</v>
      </c>
      <c r="J52" s="383">
        <f t="shared" si="7"/>
        <v>0</v>
      </c>
      <c r="K52" s="383">
        <f t="shared" si="7"/>
        <v>0</v>
      </c>
      <c r="L52" s="400">
        <f t="shared" si="7"/>
        <v>0</v>
      </c>
      <c r="M52" s="383">
        <f t="shared" si="7"/>
        <v>0</v>
      </c>
      <c r="O52" s="410"/>
    </row>
    <row r="53" spans="1:15" x14ac:dyDescent="0.25">
      <c r="A53" s="49">
        <v>90</v>
      </c>
      <c r="B53" s="411" t="s">
        <v>107</v>
      </c>
      <c r="C53" s="415">
        <v>90</v>
      </c>
      <c r="D53" s="401">
        <f>D25+D32+D38+D45+D52</f>
        <v>0</v>
      </c>
      <c r="E53" s="413"/>
      <c r="F53" s="401">
        <f t="shared" ref="F53:M53" si="8">F25+F32+F38+F45+F52</f>
        <v>0</v>
      </c>
      <c r="G53" s="401">
        <f t="shared" si="8"/>
        <v>0</v>
      </c>
      <c r="H53" s="401">
        <f t="shared" si="8"/>
        <v>0</v>
      </c>
      <c r="I53" s="401">
        <f t="shared" si="8"/>
        <v>0</v>
      </c>
      <c r="J53" s="401">
        <f t="shared" si="8"/>
        <v>0</v>
      </c>
      <c r="K53" s="401">
        <f t="shared" si="8"/>
        <v>0</v>
      </c>
      <c r="L53" s="401">
        <f t="shared" si="8"/>
        <v>0</v>
      </c>
      <c r="M53" s="401">
        <f t="shared" si="8"/>
        <v>0</v>
      </c>
      <c r="O53" s="410"/>
    </row>
    <row r="54" spans="1:15" x14ac:dyDescent="0.25">
      <c r="A54" s="49"/>
      <c r="B54" s="427"/>
      <c r="C54" s="427"/>
      <c r="D54" s="428"/>
      <c r="E54" s="408"/>
      <c r="F54" s="428"/>
      <c r="G54" s="428"/>
      <c r="H54" s="428"/>
      <c r="I54" s="428"/>
      <c r="J54" s="428"/>
      <c r="K54" s="428"/>
      <c r="L54" s="428"/>
      <c r="M54" s="428"/>
      <c r="N54" s="428"/>
    </row>
    <row r="55" spans="1:15" hidden="1" x14ac:dyDescent="0.25">
      <c r="A55" s="49"/>
      <c r="B55" s="409"/>
      <c r="C55" s="409"/>
      <c r="D55" s="409"/>
      <c r="E55" s="409"/>
      <c r="F55" s="409"/>
      <c r="G55" s="409"/>
      <c r="H55" s="409"/>
      <c r="I55" s="409"/>
      <c r="J55" s="409"/>
    </row>
    <row r="56" spans="1:15" hidden="1" x14ac:dyDescent="0.25">
      <c r="A56" s="49"/>
      <c r="B56" s="409"/>
      <c r="C56" s="409"/>
      <c r="D56" s="409"/>
      <c r="E56" s="409"/>
      <c r="F56" s="409"/>
      <c r="G56" s="409"/>
      <c r="H56" s="409"/>
      <c r="I56" s="409"/>
      <c r="J56" s="409"/>
    </row>
    <row r="57" spans="1:15" hidden="1" x14ac:dyDescent="0.25">
      <c r="A57" s="49"/>
      <c r="B57" s="409"/>
      <c r="C57" s="409"/>
      <c r="D57" s="409"/>
      <c r="E57" s="409"/>
      <c r="F57" s="409"/>
      <c r="G57" s="409"/>
      <c r="H57" s="409"/>
      <c r="I57" s="409"/>
      <c r="J57" s="409"/>
    </row>
    <row r="58" spans="1:15" hidden="1" x14ac:dyDescent="0.25">
      <c r="A58" s="49"/>
      <c r="B58" s="409"/>
      <c r="C58" s="409"/>
      <c r="D58" s="409"/>
      <c r="E58" s="409"/>
      <c r="F58" s="409"/>
      <c r="G58" s="409"/>
      <c r="H58" s="409"/>
      <c r="I58" s="409"/>
      <c r="J58" s="409"/>
    </row>
    <row r="59" spans="1:15" hidden="1" x14ac:dyDescent="0.25">
      <c r="A59" s="49"/>
      <c r="B59" s="409"/>
      <c r="C59" s="409"/>
      <c r="D59" s="409"/>
      <c r="E59" s="409"/>
      <c r="F59" s="409"/>
      <c r="G59" s="409"/>
      <c r="H59" s="409"/>
      <c r="I59" s="409"/>
      <c r="J59" s="409"/>
    </row>
    <row r="60" spans="1:15" hidden="1" x14ac:dyDescent="0.25">
      <c r="A60" s="49"/>
      <c r="B60" s="409"/>
      <c r="C60" s="409"/>
      <c r="D60" s="409"/>
      <c r="E60" s="409"/>
      <c r="F60" s="409"/>
      <c r="G60" s="409"/>
      <c r="H60" s="409"/>
      <c r="I60" s="409"/>
      <c r="J60" s="409"/>
    </row>
    <row r="61" spans="1:15" hidden="1" x14ac:dyDescent="0.25">
      <c r="A61" s="49"/>
      <c r="B61" s="409"/>
      <c r="C61" s="409"/>
      <c r="D61" s="409"/>
      <c r="E61" s="409"/>
      <c r="F61" s="409"/>
      <c r="G61" s="409"/>
      <c r="H61" s="409"/>
      <c r="I61" s="409"/>
      <c r="J61" s="409"/>
    </row>
    <row r="62" spans="1:15" hidden="1" x14ac:dyDescent="0.25">
      <c r="A62" s="49"/>
      <c r="B62" s="409"/>
      <c r="C62" s="409"/>
      <c r="D62" s="409"/>
      <c r="E62" s="409"/>
      <c r="F62" s="409"/>
      <c r="G62" s="409"/>
      <c r="H62" s="409"/>
      <c r="I62" s="409"/>
      <c r="J62" s="409"/>
    </row>
    <row r="63" spans="1:15" hidden="1" x14ac:dyDescent="0.25">
      <c r="A63" s="49"/>
      <c r="B63" s="409"/>
      <c r="C63" s="409"/>
      <c r="D63" s="409"/>
      <c r="E63" s="409"/>
      <c r="F63" s="409"/>
      <c r="G63" s="409"/>
      <c r="H63" s="409"/>
      <c r="I63" s="409"/>
      <c r="J63" s="409"/>
    </row>
    <row r="64" spans="1:15" hidden="1" x14ac:dyDescent="0.25">
      <c r="A64" s="49"/>
      <c r="B64" s="409"/>
      <c r="C64" s="409"/>
      <c r="D64" s="409"/>
      <c r="E64" s="409"/>
      <c r="F64" s="409"/>
      <c r="G64" s="409"/>
      <c r="H64" s="409"/>
      <c r="I64" s="409"/>
      <c r="J64" s="409"/>
    </row>
    <row r="65" spans="1:14" hidden="1" x14ac:dyDescent="0.25">
      <c r="A65" s="49"/>
      <c r="B65" s="409"/>
      <c r="C65" s="409"/>
      <c r="D65" s="409"/>
      <c r="E65" s="409"/>
      <c r="F65" s="409"/>
      <c r="G65" s="409"/>
      <c r="H65" s="409"/>
      <c r="I65" s="409"/>
      <c r="J65" s="409"/>
    </row>
    <row r="66" spans="1:14" hidden="1" x14ac:dyDescent="0.25">
      <c r="A66" s="49"/>
      <c r="B66" s="409"/>
      <c r="C66" s="409"/>
      <c r="D66" s="409"/>
      <c r="E66" s="409"/>
      <c r="F66" s="409"/>
      <c r="G66" s="409"/>
      <c r="H66" s="409"/>
      <c r="I66" s="409"/>
      <c r="J66" s="409"/>
    </row>
    <row r="67" spans="1:14" hidden="1" x14ac:dyDescent="0.25">
      <c r="A67" s="49"/>
      <c r="B67" s="409"/>
      <c r="C67" s="409"/>
      <c r="D67" s="409"/>
      <c r="E67" s="409"/>
      <c r="F67" s="409"/>
      <c r="G67" s="409"/>
      <c r="H67" s="409"/>
      <c r="I67" s="409"/>
      <c r="J67" s="409"/>
    </row>
    <row r="68" spans="1:14" hidden="1" x14ac:dyDescent="0.25">
      <c r="A68" s="49"/>
      <c r="B68" s="409"/>
      <c r="C68" s="409"/>
      <c r="D68" s="409"/>
      <c r="E68" s="409"/>
      <c r="F68" s="409"/>
      <c r="G68" s="409"/>
      <c r="H68" s="409"/>
      <c r="I68" s="409"/>
      <c r="J68" s="409"/>
      <c r="L68" s="403"/>
      <c r="M68" s="403"/>
      <c r="N68" s="403"/>
    </row>
    <row r="69" spans="1:14" hidden="1" x14ac:dyDescent="0.25"/>
    <row r="70" spans="1:14" hidden="1" x14ac:dyDescent="0.25"/>
    <row r="71" spans="1:14" hidden="1" x14ac:dyDescent="0.25"/>
    <row r="72" spans="1:14" hidden="1" x14ac:dyDescent="0.25"/>
    <row r="73" spans="1:14" hidden="1" x14ac:dyDescent="0.25"/>
    <row r="74" spans="1:14" hidden="1" x14ac:dyDescent="0.25"/>
    <row r="75" spans="1:14" x14ac:dyDescent="0.25">
      <c r="B75" s="409"/>
      <c r="C75" s="409"/>
      <c r="D75" s="409"/>
      <c r="E75" s="409"/>
      <c r="F75" s="409"/>
      <c r="G75" s="409"/>
      <c r="H75" s="409"/>
      <c r="I75" s="409"/>
      <c r="J75" s="409"/>
    </row>
    <row r="76" spans="1:14" x14ac:dyDescent="0.25">
      <c r="B76" s="409"/>
      <c r="C76" s="409"/>
      <c r="D76" s="409"/>
      <c r="E76" s="409"/>
      <c r="F76" s="409"/>
      <c r="G76" s="409"/>
      <c r="H76" s="409"/>
      <c r="I76" s="409"/>
      <c r="J76" s="409"/>
    </row>
    <row r="77" spans="1:14" x14ac:dyDescent="0.25">
      <c r="B77" s="409"/>
      <c r="C77" s="409"/>
      <c r="D77" s="409"/>
      <c r="E77" s="409"/>
      <c r="F77" s="409"/>
      <c r="G77" s="409"/>
      <c r="H77" s="409"/>
      <c r="I77" s="409"/>
      <c r="J77" s="409"/>
    </row>
  </sheetData>
  <sheetProtection password="DDF6" sheet="1" objects="1" scenarios="1"/>
  <mergeCells count="1">
    <mergeCell ref="I3:L3"/>
  </mergeCells>
  <phoneticPr fontId="0" type="noConversion"/>
  <hyperlinks>
    <hyperlink ref="C2" location="Instruction2" display="Instruction"/>
    <hyperlink ref="D2" location="Administration2" display="Administration"/>
    <hyperlink ref="E2" location="Transportation2" display="Transportation"/>
    <hyperlink ref="F2" location="PupilAccommodation2" display="Pupil Accommodation"/>
    <hyperlink ref="G2" location="Other2" display="Other"/>
    <hyperlink ref="H2" location="TotalExpenses3" display="Total Expenses"/>
  </hyperlinks>
  <printOptions horizontalCentered="1"/>
  <pageMargins left="0" right="0" top="0.98425196850393704" bottom="0.98425196850393704" header="0.511811023622047" footer="0.511811023622047"/>
  <pageSetup scale="44" orientation="portrait" copies="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89</vt:i4>
      </vt:variant>
    </vt:vector>
  </HeadingPairs>
  <TitlesOfParts>
    <vt:vector size="107" baseType="lpstr">
      <vt:lpstr>Cover</vt:lpstr>
      <vt:lpstr>Contents</vt:lpstr>
      <vt:lpstr>Sch 1.1 Cons Stmt of Operations</vt:lpstr>
      <vt:lpstr>Schedule 3C- TCA</vt:lpstr>
      <vt:lpstr>Sch.5 Acc. Surplus (Deficit)</vt:lpstr>
      <vt:lpstr>Sch 5.1 Deferred Revenues</vt:lpstr>
      <vt:lpstr>Sch. 9 Revenues</vt:lpstr>
      <vt:lpstr>Sch. 10 Expenses</vt:lpstr>
      <vt:lpstr>Sch 10ADJ - Adj.</vt:lpstr>
      <vt:lpstr>Enrolment</vt:lpstr>
      <vt:lpstr>Grant Calculation</vt:lpstr>
      <vt:lpstr>Tuition Calculation</vt:lpstr>
      <vt:lpstr>Staffing Oct 31</vt:lpstr>
      <vt:lpstr>CodePoints</vt:lpstr>
      <vt:lpstr>Tables</vt:lpstr>
      <vt:lpstr>Staffing Mar 31</vt:lpstr>
      <vt:lpstr>Supplementary Schedule</vt:lpstr>
      <vt:lpstr>Ministry Adjustment</vt:lpstr>
      <vt:lpstr>Accumulated_Amortization</vt:lpstr>
      <vt:lpstr>Accumulated_Surplus__Deficit__at_beginning_of_year</vt:lpstr>
      <vt:lpstr>Accumulated_Surplus__Deficit__at_end_of_year</vt:lpstr>
      <vt:lpstr>ADMINISTRATION</vt:lpstr>
      <vt:lpstr>'Staffing Mar 31'!Administration_and_Governance</vt:lpstr>
      <vt:lpstr>Administration_and_Governance</vt:lpstr>
      <vt:lpstr>Administration2</vt:lpstr>
      <vt:lpstr>Administration3</vt:lpstr>
      <vt:lpstr>Annual_Surplus__Deficit</vt:lpstr>
      <vt:lpstr>Area3OfWorksheet</vt:lpstr>
      <vt:lpstr>CAPITAL</vt:lpstr>
      <vt:lpstr>'Staffing Mar 31'!CLASSROOM</vt:lpstr>
      <vt:lpstr>CLASSROOM</vt:lpstr>
      <vt:lpstr>'Staffing Mar 31'!Continuing_Education</vt:lpstr>
      <vt:lpstr>Continuing_Education</vt:lpstr>
      <vt:lpstr>'Staffing Mar 31'!Coordinators_and_Consultants___Liaison_Teachers</vt:lpstr>
      <vt:lpstr>Coordinators_and_Consultants___Liaison_Teachers</vt:lpstr>
      <vt:lpstr>COST</vt:lpstr>
      <vt:lpstr>DEFERRED_CAPITAL_CONTRIBUTIONS</vt:lpstr>
      <vt:lpstr>Enrolment_by_grade__report_as_of_October_31__2016</vt:lpstr>
      <vt:lpstr>Enrolment_by_month__report_as_of_last_day_of_the_month</vt:lpstr>
      <vt:lpstr>EXPENSES</vt:lpstr>
      <vt:lpstr>FEDERAL_GRANTS___FEES</vt:lpstr>
      <vt:lpstr>FEES___REVENUES_FROM_OTHER_SOURCES</vt:lpstr>
      <vt:lpstr>Furniture___Equipment___subtotal</vt:lpstr>
      <vt:lpstr>FurnitureAndEquipmentSubTotal2</vt:lpstr>
      <vt:lpstr>FurnitureAndEquipmentSubTotal3</vt:lpstr>
      <vt:lpstr>Grants_from_Other_Ministries_and_Other_Government_Reporting_Entities__GRE</vt:lpstr>
      <vt:lpstr>INSTRUCTION</vt:lpstr>
      <vt:lpstr>Instruction2</vt:lpstr>
      <vt:lpstr>Instruction3</vt:lpstr>
      <vt:lpstr>INVESTMENT_INCOME</vt:lpstr>
      <vt:lpstr>'Staffing Mar 31'!Library_and_Guidance</vt:lpstr>
      <vt:lpstr>Library_and_Guidance</vt:lpstr>
      <vt:lpstr>'Staffing Mar 31'!NON_CLASSROOM</vt:lpstr>
      <vt:lpstr>NON_CLASSROOM</vt:lpstr>
      <vt:lpstr>Note___The_numbers_in_green_should_correspond_to_each_other.</vt:lpstr>
      <vt:lpstr>Note__Please_report_the__1_000_Trustees_Association_Fee_as_an_expense.</vt:lpstr>
      <vt:lpstr>OPERATING</vt:lpstr>
      <vt:lpstr>OTHER</vt:lpstr>
      <vt:lpstr>OTHER_FEES___REVENUES_FROM_SCHOOL_BOARDS</vt:lpstr>
      <vt:lpstr>'Staffing Mar 31'!Other_Non_Operating</vt:lpstr>
      <vt:lpstr>Other_Non_Operating</vt:lpstr>
      <vt:lpstr>Other2</vt:lpstr>
      <vt:lpstr>Other3</vt:lpstr>
      <vt:lpstr>Contents!Print_Area</vt:lpstr>
      <vt:lpstr>Cover!Print_Area</vt:lpstr>
      <vt:lpstr>Enrolment!Print_Area</vt:lpstr>
      <vt:lpstr>'Grant Calculation'!Print_Area</vt:lpstr>
      <vt:lpstr>'Sch. 9 Revenues'!Print_Area</vt:lpstr>
      <vt:lpstr>'Schedule 3C- TCA'!Print_Area</vt:lpstr>
      <vt:lpstr>Contents!Print_Titles</vt:lpstr>
      <vt:lpstr>'Schedule 3C- TCA'!Print_Titles</vt:lpstr>
      <vt:lpstr>PROVINCIAL_GRANTS___GRANTS_FOR_STUDENT_NEEDS</vt:lpstr>
      <vt:lpstr>PROVINCIAL_GRANTS___OTHER</vt:lpstr>
      <vt:lpstr>PUPIL_ACCOMMODATION</vt:lpstr>
      <vt:lpstr>'Staffing Mar 31'!Pupil_Transportation</vt:lpstr>
      <vt:lpstr>Pupil_Transportation</vt:lpstr>
      <vt:lpstr>PupilAccommodation2</vt:lpstr>
      <vt:lpstr>PupilAccommodation3</vt:lpstr>
      <vt:lpstr>REVENUES</vt:lpstr>
      <vt:lpstr>'Staffing Mar 31'!School_Administration</vt:lpstr>
      <vt:lpstr>School_Administration</vt:lpstr>
      <vt:lpstr>SCHOOL_GENERATED_FUNDS</vt:lpstr>
      <vt:lpstr>'Staffing Mar 31'!School_Operations___Maintenance</vt:lpstr>
      <vt:lpstr>School_Operations___Maintenance</vt:lpstr>
      <vt:lpstr>'Staffing Mar 31'!see_instructions_for_detail_on_Code_of_Account_references_and_exceptions.</vt:lpstr>
      <vt:lpstr>see_instructions_for_detail_on_Code_of_Account_references_and_exceptions.</vt:lpstr>
      <vt:lpstr>'Staffing Mar 31'!Student_Support___Professionals__Paraprofessionals_and_Technicians</vt:lpstr>
      <vt:lpstr>Student_Support___Professionals__Paraprofessionals_and_Technicians</vt:lpstr>
      <vt:lpstr>TAXATION</vt:lpstr>
      <vt:lpstr>'Staffing Mar 31'!Teacher_Assistants</vt:lpstr>
      <vt:lpstr>Teacher_Assistants</vt:lpstr>
      <vt:lpstr>'Staffing Mar 31'!Teachers__including_Preparation_Time</vt:lpstr>
      <vt:lpstr>Teachers__including_Preparation_Time</vt:lpstr>
      <vt:lpstr>'Staffing Mar 31'!TOTAL</vt:lpstr>
      <vt:lpstr>TOTAL</vt:lpstr>
      <vt:lpstr>TOTAL___DEFERRED_REVENUE</vt:lpstr>
      <vt:lpstr>TOTAL_EXPENSES</vt:lpstr>
      <vt:lpstr>TOTAL_NBV</vt:lpstr>
      <vt:lpstr>TOTAL_PROVINCIAL_GRANTS___OTHER</vt:lpstr>
      <vt:lpstr>TOTAL_REVENUE</vt:lpstr>
      <vt:lpstr>TOTAL_REVENUES</vt:lpstr>
      <vt:lpstr>TotalExpenses2</vt:lpstr>
      <vt:lpstr>TotalExpenses3</vt:lpstr>
      <vt:lpstr>TotalExpenses4</vt:lpstr>
      <vt:lpstr>TRANSPORTATION</vt:lpstr>
      <vt:lpstr>Transportation2</vt:lpstr>
      <vt:lpstr>Transportation3</vt:lpstr>
    </vt:vector>
  </TitlesOfParts>
  <Company>Min. of Education &amp; Training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MET STAFF</dc:creator>
  <cp:lastModifiedBy>Ramsaran, Julie (EDU)</cp:lastModifiedBy>
  <cp:lastPrinted>2015-05-19T12:21:14Z</cp:lastPrinted>
  <dcterms:created xsi:type="dcterms:W3CDTF">1999-04-15T14:18:34Z</dcterms:created>
  <dcterms:modified xsi:type="dcterms:W3CDTF">2017-06-16T15:13:02Z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