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120" yWindow="105" windowWidth="19440" windowHeight="11565"/>
  </bookViews>
  <sheets>
    <sheet name="Template" sheetId="1" r:id="rId1"/>
    <sheet name="Translate" sheetId="2" state="hidden" r:id="rId2"/>
  </sheets>
  <definedNames>
    <definedName name="_xlnm.Print_Area" localSheetId="0">Template!$A$1:$BN$43</definedName>
  </definedNames>
  <calcPr calcId="145621"/>
</workbook>
</file>

<file path=xl/calcChain.xml><?xml version="1.0" encoding="utf-8"?>
<calcChain xmlns="http://schemas.openxmlformats.org/spreadsheetml/2006/main">
  <c r="AK7" i="2" l="1"/>
  <c r="AA7" i="2"/>
  <c r="AK6" i="2"/>
  <c r="AA6" i="2"/>
  <c r="AK5" i="2"/>
  <c r="AA5" i="2"/>
  <c r="AK4" i="2"/>
  <c r="AF4" i="2"/>
  <c r="AA4" i="2"/>
  <c r="AK3" i="2"/>
  <c r="AF3" i="2"/>
  <c r="AA3" i="2"/>
  <c r="AK2" i="2"/>
  <c r="AF2" i="2"/>
  <c r="AA2" i="2"/>
  <c r="B1" i="1" l="1"/>
  <c r="A38" i="1" l="1"/>
  <c r="AF35" i="1"/>
  <c r="A35" i="1"/>
  <c r="AF31" i="1"/>
  <c r="A31" i="1"/>
  <c r="A27" i="1"/>
  <c r="A25" i="1"/>
  <c r="AS16" i="1"/>
  <c r="AC16" i="1"/>
  <c r="V16" i="1"/>
  <c r="G16" i="1"/>
  <c r="A16" i="1"/>
  <c r="A7" i="1"/>
  <c r="A6" i="1"/>
  <c r="F16" i="1" l="1"/>
  <c r="E16" i="1"/>
  <c r="D16" i="1"/>
  <c r="C16" i="1"/>
  <c r="B16" i="1"/>
  <c r="A4" i="1"/>
  <c r="A3" i="1"/>
  <c r="A2" i="1"/>
</calcChain>
</file>

<file path=xl/sharedStrings.xml><?xml version="1.0" encoding="utf-8"?>
<sst xmlns="http://schemas.openxmlformats.org/spreadsheetml/2006/main" count="156" uniqueCount="149">
  <si>
    <t>Board Name:</t>
  </si>
  <si>
    <t>Individual</t>
  </si>
  <si>
    <t>Payroll Reductions</t>
  </si>
  <si>
    <t>Unpaid Days</t>
  </si>
  <si>
    <t>Reduction in Vacation Days</t>
  </si>
  <si>
    <t>Other (Please include details in comment section)</t>
  </si>
  <si>
    <t>Additional Comments, If Required</t>
  </si>
  <si>
    <t>Approved By:</t>
  </si>
  <si>
    <t>Board #:</t>
  </si>
  <si>
    <t xml:space="preserve">Executive Summary: </t>
  </si>
  <si>
    <t>xxstopxx</t>
  </si>
  <si>
    <t>0-1 Years</t>
  </si>
  <si>
    <t>1-2 Years</t>
  </si>
  <si>
    <t>2-3 Years</t>
  </si>
  <si>
    <t>Combination of Options (Please include details in comments section)</t>
  </si>
  <si>
    <t>French</t>
  </si>
  <si>
    <t>English</t>
  </si>
  <si>
    <t>Cell</t>
  </si>
  <si>
    <t>Director (First Name, Last Name)</t>
  </si>
  <si>
    <t>Signature</t>
  </si>
  <si>
    <t>Chair of the Board (First Name, Last Name)</t>
  </si>
  <si>
    <t>Loi de 2010 sur la responsabilisation du secteur parapublic (« Loi ») – Plan d’actions correctives (ébauche)</t>
  </si>
  <si>
    <t xml:space="preserve">No du conseil: </t>
  </si>
  <si>
    <t>Nom du conseil:</t>
  </si>
  <si>
    <t xml:space="preserve">Résumé: </t>
  </si>
  <si>
    <t xml:space="preserve">Individu: </t>
  </si>
  <si>
    <t>Nature de la non-conformité (sélectionner dans le menu déroulant)</t>
  </si>
  <si>
    <t>Commentaires supplémentaires au besoin</t>
  </si>
  <si>
    <t>Approuvé par :</t>
  </si>
  <si>
    <t>Président ou présidente du conseil (prénom, nom)</t>
  </si>
  <si>
    <t>Nature of Non-Compliance       (Select from Drop-Down Menu)</t>
  </si>
  <si>
    <t>Actions Taken to Address Non-Compliance
(Select from Drop-Down Menu)</t>
  </si>
  <si>
    <t>Directeur ou directrice (prénom, nom)</t>
  </si>
  <si>
    <t>DSB Ontario North East</t>
  </si>
  <si>
    <t>Algoma DSB</t>
  </si>
  <si>
    <t>Rainbow DSB</t>
  </si>
  <si>
    <t>Near North DSB</t>
  </si>
  <si>
    <t>Keewatin-Patricia DSB</t>
  </si>
  <si>
    <t>Rainy River DSB</t>
  </si>
  <si>
    <t>Lakehead DSB</t>
  </si>
  <si>
    <t>Superior-Greenstone DSB</t>
  </si>
  <si>
    <t>Bluewater DSB</t>
  </si>
  <si>
    <t>Avon Maitland DSB</t>
  </si>
  <si>
    <t>Greater Essex County DSB</t>
  </si>
  <si>
    <t>Lambton Kent DSB</t>
  </si>
  <si>
    <t>Thames Valley DSB</t>
  </si>
  <si>
    <t>Toronto DSB</t>
  </si>
  <si>
    <t>Durham DSB</t>
  </si>
  <si>
    <t>Kawartha Pine Ridge DSB</t>
  </si>
  <si>
    <t>Trillium Lakelands DSB</t>
  </si>
  <si>
    <t>York Region DSB</t>
  </si>
  <si>
    <t>Simcoe County DSB</t>
  </si>
  <si>
    <t>Upper Grand DSB</t>
  </si>
  <si>
    <t>Peel DSB</t>
  </si>
  <si>
    <t>Halton DSB</t>
  </si>
  <si>
    <t>Hamilton-Wentworth DSB</t>
  </si>
  <si>
    <t>DSB of Niagara</t>
  </si>
  <si>
    <t>Grand Erie DSB</t>
  </si>
  <si>
    <t>Waterloo Region DSB</t>
  </si>
  <si>
    <t>Ottawa-Carleton DSB</t>
  </si>
  <si>
    <t>Upper Canada DSB</t>
  </si>
  <si>
    <t>Limestone DSB</t>
  </si>
  <si>
    <t>Renfrew County DSB</t>
  </si>
  <si>
    <t>Hastings &amp; Prince Edward DSB</t>
  </si>
  <si>
    <t>Northeastern Catholic DSB</t>
  </si>
  <si>
    <t>Nipissing-Parry Sound Cath DSB</t>
  </si>
  <si>
    <t>Huron-Superior Catholic DSB</t>
  </si>
  <si>
    <t>Sudbury Catholic DSB</t>
  </si>
  <si>
    <t>Northwest Catholic DSB</t>
  </si>
  <si>
    <t>Kenora Catholic DSB</t>
  </si>
  <si>
    <t>Thunder Bay Catholic DSB</t>
  </si>
  <si>
    <t>Superior North Catholic DSB</t>
  </si>
  <si>
    <t>Bruce-Grey Catholic DSB</t>
  </si>
  <si>
    <t>Huron-Perth Catholic DSB</t>
  </si>
  <si>
    <t>Windsor-Essex Catholic DSB</t>
  </si>
  <si>
    <t>London Dist. Catholic School</t>
  </si>
  <si>
    <t>St. Clair Catholic DSB</t>
  </si>
  <si>
    <t>Toronto Catholic DSB</t>
  </si>
  <si>
    <t>PVNC Catholic DSB</t>
  </si>
  <si>
    <t>York Catholic DSB</t>
  </si>
  <si>
    <t>Dufferin-Peel Catholic DSB</t>
  </si>
  <si>
    <t>Simcoe Muskoka Catholic DSB</t>
  </si>
  <si>
    <t>Durham Catholic DSB</t>
  </si>
  <si>
    <t>Halton Catholic DSB</t>
  </si>
  <si>
    <t>Hamilton-Wentworth Cath DSB</t>
  </si>
  <si>
    <t>Wellington Catholic DSB</t>
  </si>
  <si>
    <t>Waterloo Catholic DSB</t>
  </si>
  <si>
    <t>Niagara Catholic DSB</t>
  </si>
  <si>
    <t>Brant Haldimand Norfolk CDSB</t>
  </si>
  <si>
    <t>Cath DSB of Eastern Ontario</t>
  </si>
  <si>
    <t>Ottawa Catholic DSB</t>
  </si>
  <si>
    <t>Renfrew County Catholic DSB</t>
  </si>
  <si>
    <t>Algonquin &amp; Lakeshore Cath DSB</t>
  </si>
  <si>
    <t>CSD du Nord-Est de l'Ontario</t>
  </si>
  <si>
    <t>CSD du Grand Nord de l'Ontario</t>
  </si>
  <si>
    <t>Conseil scolaire Viamonde</t>
  </si>
  <si>
    <t>CEP de l'Est de l'Ontario</t>
  </si>
  <si>
    <t>CSD cath. des Grandes Rivières</t>
  </si>
  <si>
    <t>CSD catholique Franco-Nord</t>
  </si>
  <si>
    <t>CSD cath. du Nouvel-Ontario</t>
  </si>
  <si>
    <t>CSD cath. des Aurores boréales</t>
  </si>
  <si>
    <t>CSC Providence</t>
  </si>
  <si>
    <t>CSD catholique Centre-Sud</t>
  </si>
  <si>
    <t>CSD cath. de l'Est ontarien</t>
  </si>
  <si>
    <t>CSD cath. Centre-Est de l'Ont.</t>
  </si>
  <si>
    <t>Other (please include details in comments section)</t>
  </si>
  <si>
    <t>3-5 years</t>
  </si>
  <si>
    <t>Note: At the board's discretion, any additional applicable information may be submitted with this template.</t>
  </si>
  <si>
    <t>Remarque: À la discrétion des conseils, des renseignements complémentaires applicables peuvent être présentés dans ce modèle.</t>
  </si>
  <si>
    <t>0-1 Ans</t>
  </si>
  <si>
    <t>1-2 Ans</t>
  </si>
  <si>
    <t>2-3 Ans</t>
  </si>
  <si>
    <t>3-5 Ans</t>
  </si>
  <si>
    <t>Mouvement dans la grille des salaires</t>
  </si>
  <si>
    <t>Augmentation des tranches de salaire</t>
  </si>
  <si>
    <t>Avantages en nature ou augmentation d'autres rémunérations</t>
  </si>
  <si>
    <t>Augmentation des notes de frais forfaitaires</t>
  </si>
  <si>
    <t>Autres (SVP inclure le détail dans la section commentaires)</t>
  </si>
  <si>
    <t>Réductions de salaire</t>
  </si>
  <si>
    <t>Congé sans solde</t>
  </si>
  <si>
    <t>Réduction des jours de congé payés</t>
  </si>
  <si>
    <t xml:space="preserve">Combinaison de plusieurs mesures (SVP inclure le détail dans la section commentaires) </t>
  </si>
  <si>
    <t>Please submit to: accountability.reports@ontario.ca no later than April 2, 2015</t>
  </si>
  <si>
    <t>Total # of Individuals with Corrective Action Plan :</t>
  </si>
  <si>
    <t xml:space="preserve">Nombre de personnes concernés par le plan d’actions correctives : </t>
  </si>
  <si>
    <t xml:space="preserve">S'il vous plaît soumettre à: accountability.reports@ontario.ca, d'ici le 2 avril 2015 </t>
  </si>
  <si>
    <t>(Overview of the board's approach on its corrective action plan)</t>
  </si>
  <si>
    <t>(Vue d'ensemble de la démarche du conseil sur son plan d'action correctif)</t>
  </si>
  <si>
    <t>Timeframe to Address Non-Compliance (Select from Drop-Down Menu)</t>
  </si>
  <si>
    <t>Mesures prises pour remédier la non-conformité
(sélectionner dans le menu déroulant)</t>
  </si>
  <si>
    <t>Calendrier pour remédier la non-confirmité
(sélectionner dans le menu déroulant)</t>
  </si>
  <si>
    <t>Date: (mm/dd/yyyy)</t>
  </si>
  <si>
    <t>Date: (mm/jj/aaaa)</t>
  </si>
  <si>
    <t>Movement on the grid</t>
  </si>
  <si>
    <t>Increases in travel allowances</t>
  </si>
  <si>
    <t>Increases to vacation or other benefits</t>
  </si>
  <si>
    <t>Augmentation du temps de vacances ou des avantages sociaux</t>
  </si>
  <si>
    <t xml:space="preserve">Increase in perquisite or other payments </t>
  </si>
  <si>
    <t xml:space="preserve">Increase to salary range </t>
  </si>
  <si>
    <t>Reduction in future compensation (Please include details in comments section)</t>
  </si>
  <si>
    <t>Réduction de compensation future (SVP inclure le détail dans la section commentaires)</t>
  </si>
  <si>
    <t>APPENDIX D - Broader Public Sector Accountability Act, 2010 (BPSAA) - Corrective Action Plan Template</t>
  </si>
  <si>
    <t>Annexe D - Loi de 2010 sur la responsabilisation du secteur parapublic (« Loi ») – Modèle du plan d’actions correctives</t>
  </si>
  <si>
    <t>Bloorview MacMillan School Authority</t>
  </si>
  <si>
    <t>Campbell Children's Centre School Authority</t>
  </si>
  <si>
    <t>James Bay Lowlands Secondary School Board</t>
  </si>
  <si>
    <t>Moosonee District School Authority Board</t>
  </si>
  <si>
    <t>Moose Factory District School Authority Board</t>
  </si>
  <si>
    <t>Penetanguishene Protestant School 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</si>
</sst>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4"/>
      <color theme="1"/>
      <name val="Tahoma"/>
      <family val="2"/>
    </font>
    <font>
      <sz val="14"/>
      <color theme="1"/>
      <name val="Tahoma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b/>
      <sz val="16"/>
      <color theme="1"/>
      <name val="Tahoma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theme="1"/>
      <name val="Arial"/>
      <family val="2"/>
    </font>
    <font>
      <b/>
      <sz val="14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5" xfId="0" applyBorder="1"/>
    <xf numFmtId="0" fontId="0" fillId="0" borderId="8" xfId="0" applyBorder="1"/>
    <xf numFmtId="0" fontId="3" fillId="0" borderId="2" xfId="0" applyFont="1" applyBorder="1"/>
    <xf numFmtId="0" fontId="2" fillId="0" borderId="0" xfId="0" applyFont="1" applyBorder="1"/>
    <xf numFmtId="0" fontId="3" fillId="0" borderId="0" xfId="0" applyFont="1" applyBorder="1"/>
    <xf numFmtId="0" fontId="2" fillId="0" borderId="4" xfId="0" applyFont="1" applyBorder="1"/>
    <xf numFmtId="0" fontId="3" fillId="0" borderId="4" xfId="0" applyFont="1" applyBorder="1"/>
    <xf numFmtId="0" fontId="1" fillId="0" borderId="0" xfId="0" applyFont="1" applyBorder="1" applyAlignment="1"/>
    <xf numFmtId="0" fontId="3" fillId="0" borderId="6" xfId="0" applyFont="1" applyBorder="1"/>
    <xf numFmtId="0" fontId="3" fillId="0" borderId="7" xfId="0" applyFont="1" applyBorder="1"/>
    <xf numFmtId="0" fontId="3" fillId="0" borderId="0" xfId="0" applyFont="1" applyBorder="1" applyAlignment="1">
      <alignment wrapText="1"/>
    </xf>
    <xf numFmtId="0" fontId="5" fillId="0" borderId="0" xfId="0" applyFont="1"/>
    <xf numFmtId="0" fontId="0" fillId="0" borderId="0" xfId="0" applyBorder="1"/>
    <xf numFmtId="0" fontId="0" fillId="0" borderId="0" xfId="0" applyAlignment="1"/>
    <xf numFmtId="0" fontId="11" fillId="0" borderId="0" xfId="0" applyFont="1"/>
    <xf numFmtId="0" fontId="1" fillId="0" borderId="0" xfId="0" applyFont="1" applyBorder="1"/>
    <xf numFmtId="0" fontId="4" fillId="0" borderId="4" xfId="0" applyFont="1" applyBorder="1"/>
    <xf numFmtId="0" fontId="3" fillId="3" borderId="0" xfId="0" applyFont="1" applyFill="1" applyBorder="1"/>
    <xf numFmtId="0" fontId="4" fillId="3" borderId="0" xfId="0" applyFont="1" applyFill="1" applyBorder="1"/>
    <xf numFmtId="0" fontId="12" fillId="0" borderId="1" xfId="0" applyFont="1" applyBorder="1"/>
    <xf numFmtId="0" fontId="9" fillId="0" borderId="2" xfId="0" applyFont="1" applyBorder="1" applyAlignment="1"/>
    <xf numFmtId="0" fontId="9" fillId="0" borderId="3" xfId="0" applyFont="1" applyBorder="1" applyAlignment="1"/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9" fillId="0" borderId="1" xfId="0" applyFont="1" applyBorder="1" applyAlignment="1"/>
    <xf numFmtId="0" fontId="1" fillId="0" borderId="4" xfId="0" applyFont="1" applyBorder="1" applyAlignment="1">
      <alignment horizontal="left" indent="1"/>
    </xf>
    <xf numFmtId="0" fontId="5" fillId="3" borderId="0" xfId="0" applyFont="1" applyFill="1"/>
    <xf numFmtId="0" fontId="13" fillId="3" borderId="0" xfId="0" applyFont="1" applyFill="1" applyBorder="1" applyAlignment="1"/>
    <xf numFmtId="0" fontId="14" fillId="0" borderId="0" xfId="0" applyFont="1" applyAlignment="1">
      <alignment horizontal="left" vertical="center" indent="1"/>
    </xf>
    <xf numFmtId="0" fontId="14" fillId="0" borderId="0" xfId="0" applyFont="1"/>
    <xf numFmtId="0" fontId="9" fillId="0" borderId="2" xfId="0" applyFont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1" fillId="0" borderId="4" xfId="0" applyFont="1" applyBorder="1" applyAlignment="1">
      <alignment horizontal="left" wrapText="1" indent="1"/>
    </xf>
    <xf numFmtId="0" fontId="1" fillId="0" borderId="0" xfId="0" applyFont="1" applyBorder="1" applyAlignment="1">
      <alignment horizontal="left" wrapText="1" indent="1"/>
    </xf>
    <xf numFmtId="14" fontId="2" fillId="0" borderId="9" xfId="0" applyNumberFormat="1" applyFont="1" applyBorder="1" applyAlignment="1">
      <alignment horizontal="center" wrapText="1"/>
    </xf>
    <xf numFmtId="0" fontId="2" fillId="0" borderId="9" xfId="0" applyNumberFormat="1" applyFont="1" applyBorder="1" applyAlignment="1">
      <alignment horizontal="center" wrapText="1"/>
    </xf>
    <xf numFmtId="0" fontId="2" fillId="0" borderId="9" xfId="0" applyFont="1" applyBorder="1" applyAlignment="1">
      <alignment horizontal="left" wrapText="1"/>
    </xf>
    <xf numFmtId="0" fontId="2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7" fillId="2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4" xfId="0" applyFont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0" fontId="0" fillId="3" borderId="0" xfId="0" applyFill="1" applyAlignment="1">
      <alignment wrapText="1"/>
    </xf>
    <xf numFmtId="0" fontId="3" fillId="3" borderId="4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1" fillId="3" borderId="0" xfId="0" applyFont="1" applyFill="1" applyBorder="1" applyAlignment="1">
      <alignment wrapText="1"/>
    </xf>
    <xf numFmtId="0" fontId="15" fillId="3" borderId="4" xfId="0" applyFont="1" applyFill="1" applyBorder="1" applyAlignment="1">
      <alignment wrapText="1"/>
    </xf>
    <xf numFmtId="0" fontId="15" fillId="3" borderId="0" xfId="0" applyFont="1" applyFill="1" applyBorder="1" applyAlignment="1">
      <alignment wrapText="1"/>
    </xf>
    <xf numFmtId="0" fontId="11" fillId="3" borderId="0" xfId="0" applyFont="1" applyFill="1" applyBorder="1" applyAlignment="1">
      <alignment wrapText="1"/>
    </xf>
    <xf numFmtId="0" fontId="11" fillId="3" borderId="0" xfId="0" applyFont="1" applyFill="1" applyAlignment="1">
      <alignment wrapText="1"/>
    </xf>
    <xf numFmtId="0" fontId="2" fillId="0" borderId="1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50</xdr:col>
          <xdr:colOff>85725</xdr:colOff>
          <xdr:row>24</xdr:row>
          <xdr:rowOff>247650</xdr:rowOff>
        </xdr:from>
        <xdr:to>
          <xdr:col>63</xdr:col>
          <xdr:colOff>104775</xdr:colOff>
          <xdr:row>27</xdr:row>
          <xdr:rowOff>28575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CA" sz="1100" b="0" i="0" u="none" strike="noStrike" baseline="0">
                  <a:solidFill>
                    <a:srgbClr val="000000"/>
                  </a:solidFill>
                  <a:latin typeface="Calibri"/>
                </a:rPr>
                <a:t>Ajouter une ligne / Insert Extra Row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58</xdr:col>
          <xdr:colOff>85725</xdr:colOff>
          <xdr:row>2</xdr:row>
          <xdr:rowOff>333375</xdr:rowOff>
        </xdr:from>
        <xdr:to>
          <xdr:col>63</xdr:col>
          <xdr:colOff>161925</xdr:colOff>
          <xdr:row>4</xdr:row>
          <xdr:rowOff>114300</xdr:rowOff>
        </xdr:to>
        <xdr:sp macro="" textlink="">
          <xdr:nvSpPr>
            <xdr:cNvPr id="1032" name="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CA" sz="1100" b="0" i="0" u="none" strike="noStrike" baseline="0">
                  <a:solidFill>
                    <a:srgbClr val="000000"/>
                  </a:solidFill>
                  <a:latin typeface="Calibri"/>
                </a:rPr>
                <a:t>Francais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58</xdr:col>
          <xdr:colOff>66675</xdr:colOff>
          <xdr:row>1</xdr:row>
          <xdr:rowOff>180975</xdr:rowOff>
        </xdr:from>
        <xdr:to>
          <xdr:col>63</xdr:col>
          <xdr:colOff>161925</xdr:colOff>
          <xdr:row>2</xdr:row>
          <xdr:rowOff>142875</xdr:rowOff>
        </xdr:to>
        <xdr:sp macro="" textlink="">
          <xdr:nvSpPr>
            <xdr:cNvPr id="1033" name="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CA" sz="1100" b="0" i="0" u="none" strike="noStrike" baseline="0">
                  <a:solidFill>
                    <a:srgbClr val="000000"/>
                  </a:solidFill>
                  <a:latin typeface="Calibri"/>
                </a:rPr>
                <a:t>English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DT42"/>
  <sheetViews>
    <sheetView showGridLines="0" tabSelected="1" zoomScale="85" zoomScaleNormal="85" workbookViewId="0">
      <selection activeCell="A8" sqref="A8:BM15"/>
    </sheetView>
  </sheetViews>
  <sheetFormatPr defaultColWidth="2.7109375" defaultRowHeight="15" x14ac:dyDescent="0.25"/>
  <cols>
    <col min="1" max="1" width="3" bestFit="1" customWidth="1"/>
    <col min="6" max="6" width="2.7109375" customWidth="1"/>
    <col min="22" max="28" width="3.85546875" customWidth="1"/>
    <col min="60" max="60" width="2.7109375" customWidth="1"/>
    <col min="69" max="69" width="4.140625" customWidth="1"/>
    <col min="100" max="100" width="4" bestFit="1" customWidth="1"/>
  </cols>
  <sheetData>
    <row r="1" spans="1:124" ht="39.950000000000003" customHeight="1" x14ac:dyDescent="0.35">
      <c r="A1" s="25"/>
      <c r="B1" s="31" t="str">
        <f>(INDEX(Translate!$A$4:$C$23,MATCH(1,Translate!$A$4:$A$23,0),MATCH($BQ$2,Translate!$A$4:$C$4,0)))</f>
        <v>APPENDIX D - Broader Public Sector Accountability Act, 2010 (BPSAA) - Corrective Action Plan Template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21"/>
      <c r="BL1" s="21"/>
      <c r="BM1" s="21"/>
      <c r="BN1" s="22"/>
      <c r="BP1" s="13"/>
      <c r="BQ1" s="27"/>
      <c r="BR1" s="27"/>
      <c r="BS1" s="27"/>
      <c r="BT1" s="27"/>
      <c r="BU1" s="27"/>
      <c r="CO1" s="12" t="s">
        <v>15</v>
      </c>
    </row>
    <row r="2" spans="1:124" ht="48.75" customHeight="1" x14ac:dyDescent="0.4">
      <c r="A2" s="33" t="str">
        <f>(INDEX(Translate!$A$4:$C$23,MATCH(2,Translate!$A$4:$A$23,0),MATCH($BQ$2,Translate!$A$4:$C$4,0)))</f>
        <v>Date: (mm/dd/yyyy)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5"/>
      <c r="BJ2" s="5"/>
      <c r="BK2" s="5"/>
      <c r="BL2" s="5"/>
      <c r="BM2" s="5"/>
      <c r="BN2" s="1"/>
      <c r="BQ2" s="28" t="s">
        <v>16</v>
      </c>
      <c r="BR2" s="28"/>
      <c r="BS2" s="28"/>
      <c r="BT2" s="28"/>
      <c r="BU2" s="28"/>
      <c r="CO2" s="12" t="s">
        <v>16</v>
      </c>
    </row>
    <row r="3" spans="1:124" ht="27" customHeight="1" x14ac:dyDescent="0.3">
      <c r="A3" s="33" t="str">
        <f>(INDEX(Translate!$A$4:$C$23,MATCH(4,Translate!$A$4:$A$23,0),MATCH($BQ$2,Translate!$A$4:$C$4,0)))</f>
        <v>Board Name:</v>
      </c>
      <c r="B3" s="34"/>
      <c r="C3" s="34"/>
      <c r="D3" s="34"/>
      <c r="E3" s="34"/>
      <c r="F3" s="34"/>
      <c r="G3" s="34"/>
      <c r="H3" s="34"/>
      <c r="I3" s="34"/>
      <c r="J3" s="34"/>
      <c r="K3" s="23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L3" s="5"/>
      <c r="BM3" s="5"/>
      <c r="BN3" s="1"/>
      <c r="BQ3" s="27"/>
      <c r="BR3" s="27"/>
      <c r="BS3" s="27"/>
      <c r="BT3" s="27"/>
      <c r="BU3" s="27"/>
    </row>
    <row r="4" spans="1:124" ht="32.25" customHeight="1" x14ac:dyDescent="0.3">
      <c r="A4" s="33" t="str">
        <f>(INDEX(Translate!$A$4:$C$23,MATCH(5,Translate!$A$4:$A$23,0),MATCH($BQ$2,Translate!$A$4:$C$4,0)))</f>
        <v>Total # of Individuals with Corrective Action Plan :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2"/>
      <c r="AB4" s="32"/>
      <c r="AC4" s="32"/>
      <c r="AD4" s="32"/>
      <c r="AE4" s="32"/>
      <c r="AF4" s="32"/>
      <c r="AG4" s="32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L4" s="5"/>
      <c r="BM4" s="5"/>
      <c r="BN4" s="1"/>
      <c r="BQ4" s="27"/>
      <c r="BR4" s="27"/>
      <c r="BS4" s="27"/>
      <c r="BT4" s="27"/>
      <c r="BU4" s="27"/>
    </row>
    <row r="5" spans="1:124" ht="18.75" x14ac:dyDescent="0.3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5"/>
      <c r="BJ5" s="5"/>
      <c r="BK5" s="5"/>
      <c r="BL5" s="5"/>
      <c r="BM5" s="5"/>
      <c r="BN5" s="1"/>
    </row>
    <row r="6" spans="1:124" ht="18.75" x14ac:dyDescent="0.3">
      <c r="A6" s="26" t="str">
        <f>(INDEX(Translate!$A$4:$C$23,MATCH(6,Translate!$A$4:$A$23,0),MATCH($BQ$2,Translate!$A$4:$C$4,0)))</f>
        <v xml:space="preserve">Executive Summary: 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5"/>
      <c r="BJ6" s="5"/>
      <c r="BK6" s="5"/>
      <c r="BL6" s="5"/>
      <c r="BM6" s="5"/>
      <c r="BN6" s="1"/>
    </row>
    <row r="7" spans="1:124" ht="19.5" thickBot="1" x14ac:dyDescent="0.35">
      <c r="A7" s="26" t="str">
        <f>(INDEX(Translate!$A$4:$C$23,MATCH(7,Translate!$A$4:$A$23,0),MATCH($BQ$2,Translate!$A$4:$C$4,0)))</f>
        <v>(Overview of the board's approach on its corrective action plan)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5"/>
      <c r="BJ7" s="5"/>
      <c r="BK7" s="5"/>
      <c r="BL7" s="5"/>
      <c r="BM7" s="5"/>
      <c r="BN7" s="1"/>
    </row>
    <row r="8" spans="1:124" ht="35.1" customHeight="1" x14ac:dyDescent="0.25">
      <c r="A8" s="43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5"/>
      <c r="BG8" s="45"/>
      <c r="BH8" s="45"/>
      <c r="BI8" s="46"/>
      <c r="BJ8" s="46"/>
      <c r="BK8" s="46"/>
      <c r="BL8" s="46"/>
      <c r="BM8" s="47"/>
      <c r="BN8" s="1"/>
    </row>
    <row r="9" spans="1:124" ht="35.1" customHeight="1" x14ac:dyDescent="0.25">
      <c r="A9" s="48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50"/>
      <c r="BG9" s="50"/>
      <c r="BH9" s="50"/>
      <c r="BI9" s="51"/>
      <c r="BJ9" s="51"/>
      <c r="BK9" s="51"/>
      <c r="BL9" s="51"/>
      <c r="BM9" s="52"/>
      <c r="BN9" s="1"/>
    </row>
    <row r="10" spans="1:124" ht="35.1" customHeight="1" x14ac:dyDescent="0.25">
      <c r="A10" s="48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50"/>
      <c r="BG10" s="50"/>
      <c r="BH10" s="50"/>
      <c r="BI10" s="51"/>
      <c r="BJ10" s="51"/>
      <c r="BK10" s="51"/>
      <c r="BL10" s="51"/>
      <c r="BM10" s="52"/>
      <c r="BN10" s="1"/>
    </row>
    <row r="11" spans="1:124" ht="35.1" customHeight="1" x14ac:dyDescent="0.25">
      <c r="A11" s="48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50"/>
      <c r="BG11" s="50"/>
      <c r="BH11" s="50"/>
      <c r="BI11" s="51"/>
      <c r="BJ11" s="51"/>
      <c r="BK11" s="51"/>
      <c r="BL11" s="51"/>
      <c r="BM11" s="52"/>
      <c r="BN11" s="1"/>
    </row>
    <row r="12" spans="1:124" ht="35.1" customHeight="1" x14ac:dyDescent="0.25">
      <c r="A12" s="48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50"/>
      <c r="BG12" s="50"/>
      <c r="BH12" s="50"/>
      <c r="BI12" s="51"/>
      <c r="BJ12" s="51"/>
      <c r="BK12" s="51"/>
      <c r="BL12" s="51"/>
      <c r="BM12" s="52"/>
      <c r="BN12" s="1"/>
    </row>
    <row r="13" spans="1:124" ht="35.1" customHeight="1" x14ac:dyDescent="0.25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50"/>
      <c r="BG13" s="50"/>
      <c r="BH13" s="50"/>
      <c r="BI13" s="51"/>
      <c r="BJ13" s="51"/>
      <c r="BK13" s="51"/>
      <c r="BL13" s="51"/>
      <c r="BM13" s="52"/>
      <c r="BN13" s="1"/>
      <c r="BS13" s="16"/>
    </row>
    <row r="14" spans="1:124" ht="35.1" customHeight="1" x14ac:dyDescent="0.25">
      <c r="A14" s="48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50"/>
      <c r="BG14" s="50"/>
      <c r="BH14" s="50"/>
      <c r="BI14" s="51"/>
      <c r="BJ14" s="51"/>
      <c r="BK14" s="51"/>
      <c r="BL14" s="51"/>
      <c r="BM14" s="52"/>
      <c r="BN14" s="1"/>
    </row>
    <row r="15" spans="1:124" ht="35.1" customHeight="1" thickBot="1" x14ac:dyDescent="0.3">
      <c r="A15" s="53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5"/>
      <c r="BG15" s="55"/>
      <c r="BH15" s="55"/>
      <c r="BI15" s="56"/>
      <c r="BJ15" s="56"/>
      <c r="BK15" s="56"/>
      <c r="BL15" s="56"/>
      <c r="BM15" s="57"/>
      <c r="BN15" s="1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</row>
    <row r="16" spans="1:124" ht="75.75" customHeight="1" x14ac:dyDescent="0.3">
      <c r="A16" s="62" t="str">
        <f>(INDEX(Translate!$A$4:$C$23,MATCH(8,Translate!$A$4:$A$23,0),MATCH($BQ$2,Translate!$A$4:$C$4,0)))</f>
        <v>Individual</v>
      </c>
      <c r="B16" s="61" t="str">
        <f>(INDEX(Translate!$A$4:$C$23,MATCH(1,Translate!$A$4:$A$23,0),MATCH($BQ$2,Translate!$A$4:$C$4,0)))</f>
        <v>APPENDIX D - Broader Public Sector Accountability Act, 2010 (BPSAA) - Corrective Action Plan Template</v>
      </c>
      <c r="C16" s="61" t="str">
        <f>(INDEX(Translate!$A$4:$C$23,MATCH(1,Translate!$A$4:$A$23,0),MATCH($BQ$2,Translate!$A$4:$C$4,0)))</f>
        <v>APPENDIX D - Broader Public Sector Accountability Act, 2010 (BPSAA) - Corrective Action Plan Template</v>
      </c>
      <c r="D16" s="61" t="str">
        <f>(INDEX(Translate!$A$4:$C$23,MATCH(1,Translate!$A$4:$A$23,0),MATCH($BQ$2,Translate!$A$4:$C$4,0)))</f>
        <v>APPENDIX D - Broader Public Sector Accountability Act, 2010 (BPSAA) - Corrective Action Plan Template</v>
      </c>
      <c r="E16" s="61" t="str">
        <f>(INDEX(Translate!$A$4:$C$23,MATCH(1,Translate!$A$4:$A$23,0),MATCH($BQ$2,Translate!$A$4:$C$4,0)))</f>
        <v>APPENDIX D - Broader Public Sector Accountability Act, 2010 (BPSAA) - Corrective Action Plan Template</v>
      </c>
      <c r="F16" s="61" t="str">
        <f>(INDEX(Translate!$A$4:$C$23,MATCH(1,Translate!$A$4:$A$23,0),MATCH($BQ$2,Translate!$A$4:$C$4,0)))</f>
        <v>APPENDIX D - Broader Public Sector Accountability Act, 2010 (BPSAA) - Corrective Action Plan Template</v>
      </c>
      <c r="G16" s="58" t="str">
        <f>(INDEX(Translate!$A$4:$C$23,MATCH(9,Translate!$A$4:$A$23,0),MATCH($BQ$2,Translate!$A$4:$C$4,0)))</f>
        <v>Nature of Non-Compliance       (Select from Drop-Down Menu)</v>
      </c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58" t="str">
        <f>(INDEX(Translate!$A$4:$C$23,MATCH(10,Translate!$A$4:$A$23,0),MATCH($BQ$2,Translate!$A$4:$C$4,0)))</f>
        <v>Timeframe to Address Non-Compliance (Select from Drop-Down Menu)</v>
      </c>
      <c r="W16" s="61"/>
      <c r="X16" s="61"/>
      <c r="Y16" s="61"/>
      <c r="Z16" s="61"/>
      <c r="AA16" s="61"/>
      <c r="AB16" s="61"/>
      <c r="AC16" s="58" t="str">
        <f>(INDEX(Translate!$A$4:$C$23,MATCH(11,Translate!$A$4:$A$23,0),MATCH($BQ$2,Translate!$A$4:$C$4,0)))</f>
        <v>Actions Taken to Address Non-Compliance
(Select from Drop-Down Menu)</v>
      </c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58" t="str">
        <f>(INDEX(Translate!$A$4:$C$23,MATCH(12,Translate!$A$4:$A$23,0),MATCH($BQ$2,Translate!$A$4:$C$4,0)))</f>
        <v>Additional Comments, If Required</v>
      </c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9"/>
      <c r="BJ16" s="59"/>
      <c r="BK16" s="59"/>
      <c r="BL16" s="59"/>
      <c r="BM16" s="60"/>
      <c r="BN16" s="1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X16" s="15"/>
      <c r="CY16" s="15"/>
      <c r="CZ16" s="15"/>
      <c r="DA16" s="15"/>
      <c r="DB16" s="15"/>
      <c r="DC16" s="15"/>
      <c r="DD16" s="15"/>
      <c r="DE16" s="15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</row>
    <row r="17" spans="1:124" ht="60" customHeight="1" x14ac:dyDescent="0.25">
      <c r="A17" s="42">
        <v>1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9"/>
      <c r="BJ17" s="39"/>
      <c r="BK17" s="39"/>
      <c r="BL17" s="39"/>
      <c r="BM17" s="40"/>
      <c r="BN17" s="1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X17" s="15"/>
      <c r="CY17" s="15"/>
      <c r="CZ17" s="15"/>
      <c r="DA17" s="15"/>
      <c r="DB17" s="15"/>
      <c r="DC17" s="15"/>
      <c r="DD17" s="15"/>
      <c r="DE17" s="15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</row>
    <row r="18" spans="1:124" ht="60" customHeight="1" x14ac:dyDescent="0.25">
      <c r="A18" s="42">
        <v>2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9"/>
      <c r="BJ18" s="39"/>
      <c r="BK18" s="39"/>
      <c r="BL18" s="39"/>
      <c r="BM18" s="40"/>
      <c r="BN18" s="1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X18" s="15"/>
      <c r="CY18" s="15"/>
      <c r="CZ18" s="15"/>
      <c r="DA18" s="15"/>
      <c r="DB18" s="15"/>
      <c r="DC18" s="15"/>
      <c r="DD18" s="15"/>
      <c r="DE18" s="15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</row>
    <row r="19" spans="1:124" ht="60" customHeight="1" x14ac:dyDescent="0.25">
      <c r="A19" s="42">
        <v>3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9"/>
      <c r="BJ19" s="39"/>
      <c r="BK19" s="39"/>
      <c r="BL19" s="39"/>
      <c r="BM19" s="40"/>
      <c r="BN19" s="1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X19" s="15"/>
      <c r="CY19" s="15"/>
      <c r="CZ19" s="15"/>
      <c r="DA19" s="15"/>
      <c r="DB19" s="15"/>
      <c r="DC19" s="15"/>
      <c r="DD19" s="15"/>
      <c r="DE19" s="15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</row>
    <row r="20" spans="1:124" ht="60" customHeight="1" x14ac:dyDescent="0.25">
      <c r="A20" s="42">
        <v>4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9"/>
      <c r="BJ20" s="39"/>
      <c r="BK20" s="39"/>
      <c r="BL20" s="39"/>
      <c r="BM20" s="40"/>
      <c r="BN20" s="1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X20" s="15"/>
      <c r="CY20" s="15"/>
      <c r="CZ20" s="15"/>
      <c r="DA20" s="15"/>
      <c r="DB20" s="15"/>
      <c r="DC20" s="15"/>
      <c r="DD20" s="15"/>
      <c r="DE20" s="15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</row>
    <row r="21" spans="1:124" ht="60" customHeight="1" x14ac:dyDescent="0.25">
      <c r="A21" s="42">
        <v>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9"/>
      <c r="BJ21" s="39"/>
      <c r="BK21" s="39"/>
      <c r="BL21" s="39"/>
      <c r="BM21" s="40"/>
      <c r="BN21" s="1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X21" s="15"/>
      <c r="CY21" s="15"/>
      <c r="CZ21" s="15"/>
      <c r="DA21" s="15"/>
      <c r="DB21" s="15"/>
      <c r="DC21" s="15"/>
      <c r="DD21" s="15"/>
      <c r="DE21" s="15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</row>
    <row r="22" spans="1:124" ht="60" customHeight="1" thickBot="1" x14ac:dyDescent="0.3">
      <c r="A22" s="42">
        <v>6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9"/>
      <c r="BJ22" s="39"/>
      <c r="BK22" s="39"/>
      <c r="BL22" s="39"/>
      <c r="BM22" s="40"/>
      <c r="BN22" s="1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</row>
    <row r="23" spans="1:124" ht="60" hidden="1" customHeight="1" thickBot="1" x14ac:dyDescent="0.35">
      <c r="A23" s="42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9"/>
      <c r="BJ23" s="39"/>
      <c r="BK23" s="39"/>
      <c r="BL23" s="39"/>
      <c r="BM23" s="40"/>
      <c r="BN23" s="1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</row>
    <row r="24" spans="1:124" ht="60" hidden="1" customHeight="1" thickBot="1" x14ac:dyDescent="0.35">
      <c r="A24" s="82" t="s">
        <v>10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80"/>
      <c r="BJ24" s="80"/>
      <c r="BK24" s="80"/>
      <c r="BL24" s="80"/>
      <c r="BM24" s="81"/>
      <c r="BN24" s="1"/>
    </row>
    <row r="25" spans="1:124" ht="24.75" customHeight="1" x14ac:dyDescent="0.3">
      <c r="A25" s="20" t="str">
        <f>(INDEX(Translate!$A$4:$C$23,MATCH(13,Translate!$A$4:$A$23,0),MATCH($BQ$2,Translate!$A$4:$C$4,0)))</f>
        <v>Note: At the board's discretion, any additional applicable information may be submitted with this template.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1"/>
    </row>
    <row r="26" spans="1:124" ht="18.75" x14ac:dyDescent="0.3">
      <c r="A26" s="17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1"/>
    </row>
    <row r="27" spans="1:124" ht="18.75" x14ac:dyDescent="0.3">
      <c r="A27" s="69" t="str">
        <f>(INDEX(Translate!$A$4:$C$23,MATCH(14,Translate!$A$4:$A$23,0),MATCH($BQ$2,Translate!$A$4:$C$4,0)))</f>
        <v>Approved By: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11"/>
      <c r="R27" s="11"/>
      <c r="S27" s="8"/>
      <c r="T27" s="8"/>
      <c r="U27" s="8"/>
      <c r="V27" s="8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1"/>
    </row>
    <row r="28" spans="1:124" ht="24.95" customHeight="1" x14ac:dyDescent="0.3">
      <c r="A28" s="65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66"/>
      <c r="R28" s="66"/>
      <c r="S28" s="66"/>
      <c r="T28" s="66"/>
      <c r="U28" s="66"/>
      <c r="V28" s="66"/>
      <c r="W28" s="66"/>
      <c r="X28" s="66"/>
      <c r="Y28" s="5"/>
      <c r="Z28" s="5"/>
      <c r="AA28" s="5"/>
      <c r="AB28" s="5"/>
      <c r="AC28" s="5"/>
      <c r="AD28" s="5"/>
      <c r="AE28" s="5"/>
      <c r="AF28" s="84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5"/>
      <c r="BI28" s="5"/>
      <c r="BJ28" s="5"/>
      <c r="BK28" s="5"/>
      <c r="BL28" s="5"/>
      <c r="BM28" s="5"/>
      <c r="BN28" s="1"/>
    </row>
    <row r="29" spans="1:124" ht="24.95" customHeight="1" x14ac:dyDescent="0.3">
      <c r="A29" s="67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66"/>
      <c r="R29" s="66"/>
      <c r="S29" s="66"/>
      <c r="T29" s="66"/>
      <c r="U29" s="66"/>
      <c r="V29" s="66"/>
      <c r="W29" s="66"/>
      <c r="X29" s="66"/>
      <c r="Y29" s="5"/>
      <c r="Z29" s="5"/>
      <c r="AA29" s="5"/>
      <c r="AB29" s="5"/>
      <c r="AC29" s="5"/>
      <c r="AD29" s="5"/>
      <c r="AE29" s="5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5"/>
      <c r="BI29" s="5"/>
      <c r="BJ29" s="5"/>
      <c r="BK29" s="5"/>
      <c r="BL29" s="5"/>
      <c r="BM29" s="5"/>
      <c r="BN29" s="1"/>
    </row>
    <row r="30" spans="1:124" ht="24.95" customHeight="1" thickBot="1" x14ac:dyDescent="0.35">
      <c r="A30" s="67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66"/>
      <c r="R30" s="66"/>
      <c r="S30" s="66"/>
      <c r="T30" s="66"/>
      <c r="U30" s="66"/>
      <c r="V30" s="66"/>
      <c r="W30" s="66"/>
      <c r="X30" s="66"/>
      <c r="Y30" s="5"/>
      <c r="Z30" s="5"/>
      <c r="AA30" s="5"/>
      <c r="AB30" s="5"/>
      <c r="AC30" s="5"/>
      <c r="AD30" s="5"/>
      <c r="AE30" s="5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5"/>
      <c r="BI30" s="5"/>
      <c r="BJ30" s="5"/>
      <c r="BK30" s="5"/>
      <c r="BL30" s="5"/>
      <c r="BM30" s="5"/>
      <c r="BN30" s="1"/>
    </row>
    <row r="31" spans="1:124" ht="18.75" x14ac:dyDescent="0.3">
      <c r="A31" s="68" t="str">
        <f>(INDEX(Translate!$A$4:$C$23,MATCH(15,Translate!$A$4:$A$23,0),MATCH($BQ$2,Translate!$A$4:$C$4,0)))</f>
        <v>Director (First Name, Last Name)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4"/>
      <c r="R31" s="64"/>
      <c r="S31" s="64"/>
      <c r="T31" s="64"/>
      <c r="U31" s="64"/>
      <c r="V31" s="64"/>
      <c r="W31" s="64"/>
      <c r="X31" s="64"/>
      <c r="Y31" s="18"/>
      <c r="Z31" s="18"/>
      <c r="AA31" s="18"/>
      <c r="AB31" s="18"/>
      <c r="AC31" s="18"/>
      <c r="AD31" s="18"/>
      <c r="AE31" s="18"/>
      <c r="AF31" s="63" t="str">
        <f>(INDEX(Translate!$A$4:$C$23,MATCH(18,Translate!$A$4:$A$23,0),MATCH($BQ$2,Translate!$A$4:$C$4,0)))</f>
        <v>Chair of the Board (First Name, Last Name)</v>
      </c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73"/>
      <c r="AS31" s="73"/>
      <c r="AT31" s="73"/>
      <c r="AU31" s="73"/>
      <c r="AV31" s="73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5"/>
      <c r="BI31" s="5"/>
      <c r="BJ31" s="5"/>
      <c r="BK31" s="5"/>
      <c r="BL31" s="5"/>
      <c r="BM31" s="5"/>
      <c r="BN31" s="1"/>
    </row>
    <row r="32" spans="1:124" ht="24.95" customHeight="1" x14ac:dyDescent="0.3">
      <c r="A32" s="69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1"/>
      <c r="R32" s="71"/>
      <c r="S32" s="71"/>
      <c r="T32" s="71"/>
      <c r="U32" s="71"/>
      <c r="V32" s="71"/>
      <c r="W32" s="71"/>
      <c r="X32" s="71"/>
      <c r="Y32" s="18"/>
      <c r="Z32" s="18"/>
      <c r="AA32" s="18"/>
      <c r="AB32" s="18"/>
      <c r="AC32" s="18"/>
      <c r="AD32" s="18"/>
      <c r="AE32" s="18"/>
      <c r="AF32" s="74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5"/>
      <c r="BI32" s="5"/>
      <c r="BJ32" s="5"/>
      <c r="BK32" s="5"/>
      <c r="BL32" s="5"/>
      <c r="BM32" s="5"/>
      <c r="BN32" s="1"/>
    </row>
    <row r="33" spans="1:66" ht="24.95" customHeight="1" x14ac:dyDescent="0.3">
      <c r="A33" s="72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1"/>
      <c r="R33" s="71"/>
      <c r="S33" s="71"/>
      <c r="T33" s="71"/>
      <c r="U33" s="71"/>
      <c r="V33" s="71"/>
      <c r="W33" s="71"/>
      <c r="X33" s="71"/>
      <c r="Y33" s="18"/>
      <c r="Z33" s="18"/>
      <c r="AA33" s="18"/>
      <c r="AB33" s="18"/>
      <c r="AC33" s="18"/>
      <c r="AD33" s="18"/>
      <c r="AE33" s="18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5"/>
      <c r="BI33" s="5"/>
      <c r="BJ33" s="5"/>
      <c r="BK33" s="5"/>
      <c r="BL33" s="5"/>
      <c r="BM33" s="5"/>
      <c r="BN33" s="1"/>
    </row>
    <row r="34" spans="1:66" ht="24.95" customHeight="1" thickBot="1" x14ac:dyDescent="0.35">
      <c r="A34" s="72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1"/>
      <c r="R34" s="71"/>
      <c r="S34" s="71"/>
      <c r="T34" s="71"/>
      <c r="U34" s="71"/>
      <c r="V34" s="71"/>
      <c r="W34" s="71"/>
      <c r="X34" s="71"/>
      <c r="Y34" s="18"/>
      <c r="Z34" s="18"/>
      <c r="AA34" s="18"/>
      <c r="AB34" s="18"/>
      <c r="AC34" s="18"/>
      <c r="AD34" s="18"/>
      <c r="AE34" s="18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5"/>
      <c r="BI34" s="5"/>
      <c r="BJ34" s="5"/>
      <c r="BK34" s="5"/>
      <c r="BL34" s="5"/>
      <c r="BM34" s="5"/>
      <c r="BN34" s="1"/>
    </row>
    <row r="35" spans="1:66" ht="18.75" x14ac:dyDescent="0.3">
      <c r="A35" s="68" t="str">
        <f>(INDEX(Translate!$A$4:$C$23,MATCH(16,Translate!$A$4:$A$23,0),MATCH($BQ$2,Translate!$A$4:$C$4,0)))</f>
        <v>Signature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4"/>
      <c r="R35" s="64"/>
      <c r="S35" s="64"/>
      <c r="T35" s="64"/>
      <c r="U35" s="64"/>
      <c r="V35" s="64"/>
      <c r="W35" s="64"/>
      <c r="X35" s="64"/>
      <c r="Y35" s="19"/>
      <c r="Z35" s="19"/>
      <c r="AA35" s="19"/>
      <c r="AB35" s="19"/>
      <c r="AC35" s="19"/>
      <c r="AD35" s="19"/>
      <c r="AE35" s="19"/>
      <c r="AF35" s="63" t="str">
        <f>(INDEX(Translate!$A$4:$C$23,MATCH(19,Translate!$A$4:$A$23,0),MATCH($BQ$2,Translate!$A$4:$C$4,0)))</f>
        <v>Signature</v>
      </c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5"/>
      <c r="BI35" s="5"/>
      <c r="BJ35" s="5"/>
      <c r="BK35" s="5"/>
      <c r="BL35" s="5"/>
      <c r="BM35" s="5"/>
      <c r="BN35" s="1"/>
    </row>
    <row r="36" spans="1:66" ht="18.75" x14ac:dyDescent="0.3">
      <c r="A36" s="7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1"/>
    </row>
    <row r="37" spans="1:66" ht="18.75" x14ac:dyDescent="0.3">
      <c r="A37" s="7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1"/>
    </row>
    <row r="38" spans="1:66" ht="18.75" x14ac:dyDescent="0.3">
      <c r="A38" s="75" t="str">
        <f>(INDEX(Translate!$A$4:$C$23,MATCH(17,Translate!$A$4:$A$23,0),MATCH($BQ$2,Translate!$A$4:$C$4,0)))</f>
        <v>Please submit to: accountability.reports@ontario.ca no later than April 2, 2015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7"/>
      <c r="R38" s="77"/>
      <c r="S38" s="77"/>
      <c r="T38" s="77"/>
      <c r="U38" s="77"/>
      <c r="V38" s="77"/>
      <c r="W38" s="77"/>
      <c r="X38" s="77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1"/>
    </row>
    <row r="39" spans="1:66" ht="18.75" x14ac:dyDescent="0.3">
      <c r="A39" s="7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1"/>
    </row>
    <row r="40" spans="1:66" ht="18.75" x14ac:dyDescent="0.3">
      <c r="A40" s="7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1"/>
    </row>
    <row r="41" spans="1:66" ht="18.75" x14ac:dyDescent="0.3">
      <c r="A41" s="7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1"/>
    </row>
    <row r="42" spans="1:66" ht="19.5" thickBot="1" x14ac:dyDescent="0.35">
      <c r="A42" s="9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2"/>
    </row>
  </sheetData>
  <mergeCells count="63">
    <mergeCell ref="A38:AT38"/>
    <mergeCell ref="AS21:BM21"/>
    <mergeCell ref="AS24:BM24"/>
    <mergeCell ref="V20:AB20"/>
    <mergeCell ref="V21:AB21"/>
    <mergeCell ref="V24:AB24"/>
    <mergeCell ref="AC20:AR20"/>
    <mergeCell ref="AC21:AR21"/>
    <mergeCell ref="AC24:AR24"/>
    <mergeCell ref="A27:P27"/>
    <mergeCell ref="A21:F21"/>
    <mergeCell ref="A24:F24"/>
    <mergeCell ref="G21:U21"/>
    <mergeCell ref="G24:U24"/>
    <mergeCell ref="A35:X35"/>
    <mergeCell ref="AF28:BG30"/>
    <mergeCell ref="AF35:BG35"/>
    <mergeCell ref="A22:F22"/>
    <mergeCell ref="G22:U22"/>
    <mergeCell ref="V22:AB22"/>
    <mergeCell ref="AC22:AR22"/>
    <mergeCell ref="AS22:BM22"/>
    <mergeCell ref="A28:X30"/>
    <mergeCell ref="A31:X31"/>
    <mergeCell ref="A32:X34"/>
    <mergeCell ref="AF31:BG31"/>
    <mergeCell ref="AF32:BG34"/>
    <mergeCell ref="A23:F23"/>
    <mergeCell ref="G23:U23"/>
    <mergeCell ref="V23:AB23"/>
    <mergeCell ref="AC23:AR23"/>
    <mergeCell ref="AS23:BM23"/>
    <mergeCell ref="A8:BM15"/>
    <mergeCell ref="AS16:BM16"/>
    <mergeCell ref="AS17:BM17"/>
    <mergeCell ref="AS18:BM18"/>
    <mergeCell ref="A17:F17"/>
    <mergeCell ref="A18:F18"/>
    <mergeCell ref="V16:AB16"/>
    <mergeCell ref="V17:AB17"/>
    <mergeCell ref="V18:AB18"/>
    <mergeCell ref="G18:U18"/>
    <mergeCell ref="AC16:AR16"/>
    <mergeCell ref="AC17:AR17"/>
    <mergeCell ref="G16:U16"/>
    <mergeCell ref="G17:U17"/>
    <mergeCell ref="A16:F16"/>
    <mergeCell ref="AS19:BM19"/>
    <mergeCell ref="AS20:BM20"/>
    <mergeCell ref="AC18:AR18"/>
    <mergeCell ref="AC19:AR19"/>
    <mergeCell ref="A20:F20"/>
    <mergeCell ref="G19:U19"/>
    <mergeCell ref="G20:U20"/>
    <mergeCell ref="A19:F19"/>
    <mergeCell ref="V19:AB19"/>
    <mergeCell ref="B1:BJ1"/>
    <mergeCell ref="AA4:AG4"/>
    <mergeCell ref="A2:L2"/>
    <mergeCell ref="M2:AG2"/>
    <mergeCell ref="A4:Z4"/>
    <mergeCell ref="A3:J3"/>
    <mergeCell ref="L3:AG3"/>
  </mergeCells>
  <dataValidations count="1">
    <dataValidation type="list" allowBlank="1" showInputMessage="1" showErrorMessage="1" sqref="BQ2">
      <formula1>$CO$1:$CO$2</formula1>
    </dataValidation>
  </dataValidations>
  <pageMargins left="0.41" right="0.22" top="0.48" bottom="0.25" header="0.42" footer="0.3"/>
  <pageSetup scale="5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Button 6">
              <controlPr defaultSize="0" print="0" autoFill="0" autoPict="0" macro="[0]!Insert_Row">
                <anchor moveWithCells="1" sizeWithCells="1">
                  <from>
                    <xdr:col>50</xdr:col>
                    <xdr:colOff>85725</xdr:colOff>
                    <xdr:row>24</xdr:row>
                    <xdr:rowOff>247650</xdr:rowOff>
                  </from>
                  <to>
                    <xdr:col>63</xdr:col>
                    <xdr:colOff>104775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Button 8">
              <controlPr defaultSize="0" print="0" autoFill="0" autoPict="0" macro="[0]!SwitchToFrench">
                <anchor moveWithCells="1" sizeWithCells="1">
                  <from>
                    <xdr:col>58</xdr:col>
                    <xdr:colOff>85725</xdr:colOff>
                    <xdr:row>2</xdr:row>
                    <xdr:rowOff>333375</xdr:rowOff>
                  </from>
                  <to>
                    <xdr:col>63</xdr:col>
                    <xdr:colOff>161925</xdr:colOff>
                    <xdr:row>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Button 9">
              <controlPr defaultSize="0" print="0" autoFill="0" autoPict="0" macro="[0]!SwitchToEnglish">
                <anchor moveWithCells="1" sizeWithCells="1">
                  <from>
                    <xdr:col>58</xdr:col>
                    <xdr:colOff>66675</xdr:colOff>
                    <xdr:row>1</xdr:row>
                    <xdr:rowOff>180975</xdr:rowOff>
                  </from>
                  <to>
                    <xdr:col>63</xdr:col>
                    <xdr:colOff>161925</xdr:colOff>
                    <xdr:row>2</xdr:row>
                    <xdr:rowOff>142875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Translate!$AA$2:$AA$7</xm:f>
          </x14:formula1>
          <xm:sqref>G17:U24</xm:sqref>
        </x14:dataValidation>
        <x14:dataValidation type="list" allowBlank="1" showInputMessage="1" showErrorMessage="1">
          <x14:formula1>
            <xm:f>Translate!$AK$3:$AK$7</xm:f>
          </x14:formula1>
          <xm:sqref>AC17:AR24</xm:sqref>
        </x14:dataValidation>
        <x14:dataValidation type="list" allowBlank="1" showInputMessage="1" showErrorMessage="1">
          <x14:formula1>
            <xm:f>Translate!$AF$2:$AF$4</xm:f>
          </x14:formula1>
          <xm:sqref>V17:AB24</xm:sqref>
        </x14:dataValidation>
        <x14:dataValidation type="list" allowBlank="1" showInputMessage="1" showErrorMessage="1">
          <x14:formula1>
            <xm:f>Translate!$B$53:$B$130</xm:f>
          </x14:formula1>
          <xm:sqref>L3:AG3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AP130"/>
  <sheetViews>
    <sheetView topLeftCell="A53" workbookViewId="0">
      <selection activeCell="B83" sqref="B83"/>
    </sheetView>
  </sheetViews>
  <sheetFormatPr defaultRowHeight="15" x14ac:dyDescent="0.25"/>
  <cols>
    <col min="2" max="2" width="86.7109375" customWidth="1"/>
  </cols>
  <sheetData>
    <row r="2" spans="1:42" ht="14.45" x14ac:dyDescent="0.3">
      <c r="AA2" s="15" t="str">
        <f>(INDEX(Translate!$A$4:$C$39,MATCH(20,Translate!$A$4:$A$39,0),MATCH(Template!$BQ$2,Translate!$A$4:$C$4,0)))</f>
        <v>Movement on the grid</v>
      </c>
      <c r="AB2" s="15"/>
      <c r="AC2" s="15"/>
      <c r="AD2" s="15"/>
      <c r="AE2" s="15"/>
      <c r="AF2" s="15" t="str">
        <f>(INDEX(Translate!$A$4:$C$39,MATCH(26,Translate!$A$4:$A$39,0),MATCH(Template!$BQ$2,Translate!$A$4:$C$4,0)))</f>
        <v>0-1 Years</v>
      </c>
      <c r="AG2" s="15"/>
      <c r="AH2" s="15"/>
      <c r="AI2" s="15"/>
      <c r="AJ2" s="15"/>
      <c r="AK2" s="15" t="str">
        <f>(INDEX(Translate!$A$4:$C$39,MATCH(30,Translate!$A$4:$A$39,0),MATCH(Template!$BQ$2,Translate!$A$4:$C$4,0)))</f>
        <v>Payroll Reductions</v>
      </c>
      <c r="AL2" s="15"/>
      <c r="AM2" s="15"/>
      <c r="AN2" s="15"/>
      <c r="AO2" s="15"/>
      <c r="AP2" s="15"/>
    </row>
    <row r="3" spans="1:42" ht="14.45" x14ac:dyDescent="0.3">
      <c r="AA3" s="15" t="str">
        <f>(INDEX(Translate!$A$4:$C$39,MATCH(21,Translate!$A$4:$A$39,0),MATCH(Template!$BQ$2,Translate!$A$4:$C$4,0)))</f>
        <v xml:space="preserve">Increase to salary range </v>
      </c>
      <c r="AB3" s="15"/>
      <c r="AC3" s="15"/>
      <c r="AD3" s="15"/>
      <c r="AE3" s="15"/>
      <c r="AF3" s="15" t="str">
        <f>(INDEX(Translate!$A$4:$C$39,MATCH(27,Translate!$A$4:$A$39,0),MATCH(Template!$BQ$2,Translate!$A$4:$C$4,0)))</f>
        <v>1-2 Years</v>
      </c>
      <c r="AG3" s="15"/>
      <c r="AH3" s="15"/>
      <c r="AI3" s="15"/>
      <c r="AJ3" s="15"/>
      <c r="AK3" s="15" t="str">
        <f>(INDEX(Translate!$A$4:$C$39,MATCH(31,Translate!$A$4:$A$39,0),MATCH(Template!$BQ$2,Translate!$A$4:$C$4,0)))</f>
        <v>Unpaid Days</v>
      </c>
      <c r="AL3" s="15"/>
      <c r="AM3" s="15"/>
      <c r="AN3" s="15"/>
      <c r="AO3" s="15"/>
      <c r="AP3" s="15"/>
    </row>
    <row r="4" spans="1:42" ht="14.45" x14ac:dyDescent="0.3">
      <c r="A4" t="s">
        <v>17</v>
      </c>
      <c r="B4" t="s">
        <v>16</v>
      </c>
      <c r="C4" t="s">
        <v>15</v>
      </c>
      <c r="AA4" s="15" t="str">
        <f>(INDEX(Translate!$A$4:$C$39,MATCH(22,Translate!$A$4:$A$39,0),MATCH(Template!$BQ$2,Translate!$A$4:$C$4,0)))</f>
        <v>Increases to vacation or other benefits</v>
      </c>
      <c r="AB4" s="15"/>
      <c r="AC4" s="15"/>
      <c r="AD4" s="15"/>
      <c r="AE4" s="15"/>
      <c r="AF4" s="15" t="str">
        <f>(INDEX(Translate!$A$4:$C$39,MATCH(28,Translate!$A$4:$A$39,0),MATCH(Template!$BQ$2,Translate!$A$4:$C$4,0)))</f>
        <v>2-3 Years</v>
      </c>
      <c r="AG4" s="15"/>
      <c r="AH4" s="15"/>
      <c r="AI4" s="15"/>
      <c r="AJ4" s="15"/>
      <c r="AK4" s="15" t="str">
        <f>(INDEX(Translate!$A$4:$C$39,MATCH(32,Translate!$A$4:$A$39,0),MATCH(Template!$BQ$2,Translate!$A$4:$C$4,0)))</f>
        <v>Reduction in Vacation Days</v>
      </c>
      <c r="AL4" s="15"/>
      <c r="AM4" s="15"/>
      <c r="AN4" s="15"/>
      <c r="AO4" s="15"/>
      <c r="AP4" s="15"/>
    </row>
    <row r="5" spans="1:42" x14ac:dyDescent="0.25">
      <c r="A5">
        <v>1</v>
      </c>
      <c r="B5" s="14" t="s">
        <v>141</v>
      </c>
      <c r="C5" t="s">
        <v>142</v>
      </c>
      <c r="N5" s="14" t="s">
        <v>21</v>
      </c>
      <c r="AA5" s="15" t="str">
        <f>(INDEX(Translate!$A$4:$C$39,MATCH(23,Translate!$A$4:$A$39,0),MATCH(Template!$BQ$2,Translate!$A$4:$C$4,0)))</f>
        <v xml:space="preserve">Increase in perquisite or other payments </v>
      </c>
      <c r="AB5" s="15"/>
      <c r="AC5" s="15"/>
      <c r="AD5" s="15"/>
      <c r="AE5" s="15"/>
      <c r="AF5" s="15"/>
      <c r="AG5" s="15"/>
      <c r="AH5" s="15"/>
      <c r="AI5" s="15"/>
      <c r="AJ5" s="15"/>
      <c r="AK5" s="15" t="str">
        <f>(INDEX(Translate!$A$4:$C$39,MATCH(33,Translate!$A$4:$A$39,0),MATCH(Template!$BQ$2,Translate!$A$4:$C$4,0)))</f>
        <v>Reduction in future compensation (Please include details in comments section)</v>
      </c>
      <c r="AL5" s="15"/>
      <c r="AM5" s="15"/>
      <c r="AN5" s="15"/>
      <c r="AO5" s="15"/>
      <c r="AP5" s="15"/>
    </row>
    <row r="6" spans="1:42" ht="14.45" x14ac:dyDescent="0.3">
      <c r="A6">
        <v>2</v>
      </c>
      <c r="B6" s="14" t="s">
        <v>131</v>
      </c>
      <c r="C6" s="14" t="s">
        <v>132</v>
      </c>
      <c r="AA6" s="15" t="str">
        <f>(INDEX(Translate!$A$4:$C$39,MATCH(24,Translate!$A$4:$A$39,0),MATCH(Template!$BQ$2,Translate!$A$4:$C$4,0)))</f>
        <v>Increases in travel allowances</v>
      </c>
      <c r="AB6" s="15"/>
      <c r="AC6" s="15"/>
      <c r="AD6" s="15"/>
      <c r="AE6" s="15"/>
      <c r="AF6" s="15"/>
      <c r="AG6" s="15"/>
      <c r="AH6" s="15"/>
      <c r="AI6" s="15"/>
      <c r="AJ6" s="15"/>
      <c r="AK6" s="15" t="str">
        <f>(INDEX(Translate!$A$4:$C$39,MATCH(34,Translate!$A$4:$A$39,0),MATCH(Template!$BQ$2,Translate!$A$4:$C$4,0)))</f>
        <v>Combination of Options (Please include details in comments section)</v>
      </c>
      <c r="AL6" s="15"/>
      <c r="AM6" s="15"/>
      <c r="AN6" s="15"/>
      <c r="AO6" s="15"/>
      <c r="AP6" s="15"/>
    </row>
    <row r="7" spans="1:42" ht="14.45" x14ac:dyDescent="0.3">
      <c r="A7">
        <v>3</v>
      </c>
      <c r="B7" s="14" t="s">
        <v>8</v>
      </c>
      <c r="C7" s="14" t="s">
        <v>22</v>
      </c>
      <c r="AA7" s="15" t="str">
        <f>(INDEX(Translate!$A$4:$C$39,MATCH(25,Translate!$A$4:$A$39,0),MATCH(Template!$BQ$2,Translate!$A$4:$C$4,0)))</f>
        <v>Other (please include details in comments section)</v>
      </c>
      <c r="AB7" s="15"/>
      <c r="AC7" s="15"/>
      <c r="AD7" s="15"/>
      <c r="AE7" s="15"/>
      <c r="AF7" s="15"/>
      <c r="AG7" s="15"/>
      <c r="AH7" s="15"/>
      <c r="AI7" s="15"/>
      <c r="AJ7" s="15"/>
      <c r="AK7" s="15" t="str">
        <f>(INDEX(Translate!$A$4:$C$39,MATCH(35,Translate!$A$4:$A$39,0),MATCH(Template!$BQ$2,Translate!$A$4:$C$4,0)))</f>
        <v>Other (Please include details in comment section)</v>
      </c>
      <c r="AL7" s="15"/>
      <c r="AM7" s="15"/>
      <c r="AN7" s="15"/>
      <c r="AO7" s="15"/>
      <c r="AP7" s="15"/>
    </row>
    <row r="8" spans="1:42" ht="14.45" x14ac:dyDescent="0.3">
      <c r="A8">
        <v>4</v>
      </c>
      <c r="B8" s="14" t="s">
        <v>0</v>
      </c>
      <c r="C8" s="14" t="s">
        <v>23</v>
      </c>
    </row>
    <row r="9" spans="1:42" x14ac:dyDescent="0.25">
      <c r="A9">
        <v>5</v>
      </c>
      <c r="B9" s="14" t="s">
        <v>123</v>
      </c>
      <c r="C9" s="14" t="s">
        <v>124</v>
      </c>
    </row>
    <row r="10" spans="1:42" x14ac:dyDescent="0.25">
      <c r="A10">
        <v>6</v>
      </c>
      <c r="B10" s="14" t="s">
        <v>9</v>
      </c>
      <c r="C10" s="14" t="s">
        <v>24</v>
      </c>
    </row>
    <row r="11" spans="1:42" x14ac:dyDescent="0.25">
      <c r="A11">
        <v>7</v>
      </c>
      <c r="B11" s="14" t="s">
        <v>126</v>
      </c>
      <c r="C11" s="14" t="s">
        <v>127</v>
      </c>
      <c r="AA11" s="29"/>
    </row>
    <row r="12" spans="1:42" x14ac:dyDescent="0.25">
      <c r="A12">
        <v>8</v>
      </c>
      <c r="B12" s="14" t="s">
        <v>1</v>
      </c>
      <c r="C12" s="14" t="s">
        <v>25</v>
      </c>
      <c r="AA12" s="29"/>
    </row>
    <row r="13" spans="1:42" x14ac:dyDescent="0.25">
      <c r="A13">
        <v>9</v>
      </c>
      <c r="B13" s="14" t="s">
        <v>30</v>
      </c>
      <c r="C13" s="14" t="s">
        <v>26</v>
      </c>
      <c r="AA13" s="29"/>
    </row>
    <row r="14" spans="1:42" x14ac:dyDescent="0.25">
      <c r="A14">
        <v>10</v>
      </c>
      <c r="B14" s="14" t="s">
        <v>128</v>
      </c>
      <c r="C14" s="14" t="s">
        <v>130</v>
      </c>
      <c r="AA14" s="29"/>
    </row>
    <row r="15" spans="1:42" ht="30" x14ac:dyDescent="0.25">
      <c r="A15">
        <v>11</v>
      </c>
      <c r="B15" s="24" t="s">
        <v>31</v>
      </c>
      <c r="C15" s="14" t="s">
        <v>129</v>
      </c>
      <c r="AA15" s="30"/>
    </row>
    <row r="16" spans="1:42" x14ac:dyDescent="0.25">
      <c r="A16">
        <v>12</v>
      </c>
      <c r="B16" s="14" t="s">
        <v>6</v>
      </c>
      <c r="C16" s="14" t="s">
        <v>27</v>
      </c>
    </row>
    <row r="17" spans="1:3" x14ac:dyDescent="0.25">
      <c r="A17">
        <v>13</v>
      </c>
      <c r="B17" s="14" t="s">
        <v>107</v>
      </c>
      <c r="C17" s="14" t="s">
        <v>108</v>
      </c>
    </row>
    <row r="18" spans="1:3" x14ac:dyDescent="0.25">
      <c r="A18">
        <v>14</v>
      </c>
      <c r="B18" s="14" t="s">
        <v>7</v>
      </c>
      <c r="C18" s="14" t="s">
        <v>28</v>
      </c>
    </row>
    <row r="19" spans="1:3" x14ac:dyDescent="0.25">
      <c r="A19">
        <v>15</v>
      </c>
      <c r="B19" s="14" t="s">
        <v>18</v>
      </c>
      <c r="C19" s="14" t="s">
        <v>32</v>
      </c>
    </row>
    <row r="20" spans="1:3" ht="14.45" x14ac:dyDescent="0.3">
      <c r="A20">
        <v>16</v>
      </c>
      <c r="B20" s="14" t="s">
        <v>19</v>
      </c>
      <c r="C20" s="14" t="s">
        <v>19</v>
      </c>
    </row>
    <row r="21" spans="1:3" x14ac:dyDescent="0.25">
      <c r="A21">
        <v>17</v>
      </c>
      <c r="B21" s="14" t="s">
        <v>122</v>
      </c>
      <c r="C21" s="14" t="s">
        <v>125</v>
      </c>
    </row>
    <row r="22" spans="1:3" x14ac:dyDescent="0.25">
      <c r="A22">
        <v>18</v>
      </c>
      <c r="B22" s="14" t="s">
        <v>20</v>
      </c>
      <c r="C22" s="14" t="s">
        <v>29</v>
      </c>
    </row>
    <row r="23" spans="1:3" ht="14.45" x14ac:dyDescent="0.3">
      <c r="A23">
        <v>19</v>
      </c>
      <c r="B23" s="14" t="s">
        <v>19</v>
      </c>
      <c r="C23" s="14" t="s">
        <v>19</v>
      </c>
    </row>
    <row r="24" spans="1:3" ht="14.45" x14ac:dyDescent="0.3">
      <c r="A24">
        <v>20</v>
      </c>
      <c r="B24" t="s">
        <v>133</v>
      </c>
      <c r="C24" s="14" t="s">
        <v>113</v>
      </c>
    </row>
    <row r="25" spans="1:3" ht="14.45" x14ac:dyDescent="0.3">
      <c r="A25">
        <v>21</v>
      </c>
      <c r="B25" t="s">
        <v>138</v>
      </c>
      <c r="C25" s="14" t="s">
        <v>114</v>
      </c>
    </row>
    <row r="26" spans="1:3" ht="14.45" x14ac:dyDescent="0.3">
      <c r="A26">
        <v>22</v>
      </c>
      <c r="B26" t="s">
        <v>135</v>
      </c>
      <c r="C26" s="14" t="s">
        <v>136</v>
      </c>
    </row>
    <row r="27" spans="1:3" x14ac:dyDescent="0.25">
      <c r="A27">
        <v>23</v>
      </c>
      <c r="B27" t="s">
        <v>137</v>
      </c>
      <c r="C27" s="14" t="s">
        <v>115</v>
      </c>
    </row>
    <row r="28" spans="1:3" ht="14.45" x14ac:dyDescent="0.3">
      <c r="A28">
        <v>24</v>
      </c>
      <c r="B28" t="s">
        <v>134</v>
      </c>
      <c r="C28" s="14" t="s">
        <v>116</v>
      </c>
    </row>
    <row r="29" spans="1:3" x14ac:dyDescent="0.25">
      <c r="A29">
        <v>25</v>
      </c>
      <c r="B29" t="s">
        <v>105</v>
      </c>
      <c r="C29" s="14" t="s">
        <v>117</v>
      </c>
    </row>
    <row r="30" spans="1:3" ht="14.45" x14ac:dyDescent="0.3">
      <c r="A30">
        <v>26</v>
      </c>
      <c r="B30" t="s">
        <v>11</v>
      </c>
      <c r="C30" t="s">
        <v>109</v>
      </c>
    </row>
    <row r="31" spans="1:3" ht="14.45" x14ac:dyDescent="0.3">
      <c r="A31">
        <v>27</v>
      </c>
      <c r="B31" t="s">
        <v>12</v>
      </c>
      <c r="C31" t="s">
        <v>110</v>
      </c>
    </row>
    <row r="32" spans="1:3" ht="14.45" x14ac:dyDescent="0.3">
      <c r="A32">
        <v>28</v>
      </c>
      <c r="B32" t="s">
        <v>13</v>
      </c>
      <c r="C32" t="s">
        <v>111</v>
      </c>
    </row>
    <row r="33" spans="1:3" ht="14.45" x14ac:dyDescent="0.3">
      <c r="A33">
        <v>29</v>
      </c>
      <c r="B33" t="s">
        <v>106</v>
      </c>
      <c r="C33" t="s">
        <v>112</v>
      </c>
    </row>
    <row r="34" spans="1:3" x14ac:dyDescent="0.25">
      <c r="A34">
        <v>30</v>
      </c>
      <c r="B34" t="s">
        <v>2</v>
      </c>
      <c r="C34" s="14" t="s">
        <v>118</v>
      </c>
    </row>
    <row r="35" spans="1:3" x14ac:dyDescent="0.25">
      <c r="A35">
        <v>31</v>
      </c>
      <c r="B35" t="s">
        <v>3</v>
      </c>
      <c r="C35" s="14" t="s">
        <v>119</v>
      </c>
    </row>
    <row r="36" spans="1:3" x14ac:dyDescent="0.25">
      <c r="A36">
        <v>32</v>
      </c>
      <c r="B36" t="s">
        <v>4</v>
      </c>
      <c r="C36" s="14" t="s">
        <v>120</v>
      </c>
    </row>
    <row r="37" spans="1:3" x14ac:dyDescent="0.25">
      <c r="A37">
        <v>33</v>
      </c>
      <c r="B37" t="s">
        <v>139</v>
      </c>
      <c r="C37" s="14" t="s">
        <v>140</v>
      </c>
    </row>
    <row r="38" spans="1:3" x14ac:dyDescent="0.25">
      <c r="A38">
        <v>34</v>
      </c>
      <c r="B38" t="s">
        <v>14</v>
      </c>
      <c r="C38" s="14" t="s">
        <v>121</v>
      </c>
    </row>
    <row r="39" spans="1:3" x14ac:dyDescent="0.25">
      <c r="A39">
        <v>35</v>
      </c>
      <c r="B39" t="s">
        <v>5</v>
      </c>
      <c r="C39" s="14" t="s">
        <v>117</v>
      </c>
    </row>
    <row r="40" spans="1:3" x14ac:dyDescent="0.25">
      <c r="C40" s="14"/>
    </row>
    <row r="53" spans="2:2" x14ac:dyDescent="0.25">
      <c r="B53" t="s">
        <v>34</v>
      </c>
    </row>
    <row r="54" spans="2:2" x14ac:dyDescent="0.25">
      <c r="B54" t="s">
        <v>92</v>
      </c>
    </row>
    <row r="55" spans="2:2" x14ac:dyDescent="0.25">
      <c r="B55" t="s">
        <v>42</v>
      </c>
    </row>
    <row r="56" spans="2:2" x14ac:dyDescent="0.25">
      <c r="B56" t="s">
        <v>41</v>
      </c>
    </row>
    <row r="57" spans="2:2" x14ac:dyDescent="0.25">
      <c r="B57" t="s">
        <v>88</v>
      </c>
    </row>
    <row r="58" spans="2:2" x14ac:dyDescent="0.25">
      <c r="B58" t="s">
        <v>72</v>
      </c>
    </row>
    <row r="59" spans="2:2" x14ac:dyDescent="0.25">
      <c r="B59" t="s">
        <v>89</v>
      </c>
    </row>
    <row r="60" spans="2:2" x14ac:dyDescent="0.25">
      <c r="B60" t="s">
        <v>96</v>
      </c>
    </row>
    <row r="61" spans="2:2" x14ac:dyDescent="0.25">
      <c r="B61" t="s">
        <v>95</v>
      </c>
    </row>
    <row r="62" spans="2:2" x14ac:dyDescent="0.25">
      <c r="B62" t="s">
        <v>101</v>
      </c>
    </row>
    <row r="63" spans="2:2" x14ac:dyDescent="0.25">
      <c r="B63" t="s">
        <v>104</v>
      </c>
    </row>
    <row r="64" spans="2:2" x14ac:dyDescent="0.25">
      <c r="B64" t="s">
        <v>103</v>
      </c>
    </row>
    <row r="65" spans="2:2" x14ac:dyDescent="0.25">
      <c r="B65" t="s">
        <v>100</v>
      </c>
    </row>
    <row r="66" spans="2:2" x14ac:dyDescent="0.25">
      <c r="B66" t="s">
        <v>97</v>
      </c>
    </row>
    <row r="67" spans="2:2" x14ac:dyDescent="0.25">
      <c r="B67" t="s">
        <v>99</v>
      </c>
    </row>
    <row r="68" spans="2:2" x14ac:dyDescent="0.25">
      <c r="B68" t="s">
        <v>102</v>
      </c>
    </row>
    <row r="69" spans="2:2" x14ac:dyDescent="0.25">
      <c r="B69" t="s">
        <v>98</v>
      </c>
    </row>
    <row r="70" spans="2:2" x14ac:dyDescent="0.25">
      <c r="B70" t="s">
        <v>94</v>
      </c>
    </row>
    <row r="71" spans="2:2" x14ac:dyDescent="0.25">
      <c r="B71" t="s">
        <v>93</v>
      </c>
    </row>
    <row r="72" spans="2:2" x14ac:dyDescent="0.25">
      <c r="B72" t="s">
        <v>56</v>
      </c>
    </row>
    <row r="73" spans="2:2" x14ac:dyDescent="0.25">
      <c r="B73" t="s">
        <v>33</v>
      </c>
    </row>
    <row r="74" spans="2:2" x14ac:dyDescent="0.25">
      <c r="B74" t="s">
        <v>80</v>
      </c>
    </row>
    <row r="75" spans="2:2" x14ac:dyDescent="0.25">
      <c r="B75" t="s">
        <v>82</v>
      </c>
    </row>
    <row r="76" spans="2:2" x14ac:dyDescent="0.25">
      <c r="B76" t="s">
        <v>47</v>
      </c>
    </row>
    <row r="77" spans="2:2" x14ac:dyDescent="0.25">
      <c r="B77" t="s">
        <v>57</v>
      </c>
    </row>
    <row r="78" spans="2:2" x14ac:dyDescent="0.25">
      <c r="B78" t="s">
        <v>43</v>
      </c>
    </row>
    <row r="79" spans="2:2" x14ac:dyDescent="0.25">
      <c r="B79" t="s">
        <v>83</v>
      </c>
    </row>
    <row r="80" spans="2:2" x14ac:dyDescent="0.25">
      <c r="B80" t="s">
        <v>54</v>
      </c>
    </row>
    <row r="81" spans="2:2" x14ac:dyDescent="0.25">
      <c r="B81" t="s">
        <v>84</v>
      </c>
    </row>
    <row r="82" spans="2:2" x14ac:dyDescent="0.25">
      <c r="B82" t="s">
        <v>55</v>
      </c>
    </row>
    <row r="83" spans="2:2" x14ac:dyDescent="0.25">
      <c r="B83" t="s">
        <v>63</v>
      </c>
    </row>
    <row r="84" spans="2:2" x14ac:dyDescent="0.25">
      <c r="B84" t="s">
        <v>73</v>
      </c>
    </row>
    <row r="85" spans="2:2" x14ac:dyDescent="0.25">
      <c r="B85" t="s">
        <v>66</v>
      </c>
    </row>
    <row r="86" spans="2:2" x14ac:dyDescent="0.25">
      <c r="B86" t="s">
        <v>48</v>
      </c>
    </row>
    <row r="87" spans="2:2" x14ac:dyDescent="0.25">
      <c r="B87" t="s">
        <v>37</v>
      </c>
    </row>
    <row r="88" spans="2:2" x14ac:dyDescent="0.25">
      <c r="B88" t="s">
        <v>69</v>
      </c>
    </row>
    <row r="89" spans="2:2" x14ac:dyDescent="0.25">
      <c r="B89" t="s">
        <v>39</v>
      </c>
    </row>
    <row r="90" spans="2:2" x14ac:dyDescent="0.25">
      <c r="B90" t="s">
        <v>44</v>
      </c>
    </row>
    <row r="91" spans="2:2" x14ac:dyDescent="0.25">
      <c r="B91" t="s">
        <v>61</v>
      </c>
    </row>
    <row r="92" spans="2:2" x14ac:dyDescent="0.25">
      <c r="B92" t="s">
        <v>75</v>
      </c>
    </row>
    <row r="93" spans="2:2" x14ac:dyDescent="0.25">
      <c r="B93" t="s">
        <v>36</v>
      </c>
    </row>
    <row r="94" spans="2:2" x14ac:dyDescent="0.25">
      <c r="B94" t="s">
        <v>87</v>
      </c>
    </row>
    <row r="95" spans="2:2" x14ac:dyDescent="0.25">
      <c r="B95" t="s">
        <v>65</v>
      </c>
    </row>
    <row r="96" spans="2:2" x14ac:dyDescent="0.25">
      <c r="B96" t="s">
        <v>64</v>
      </c>
    </row>
    <row r="97" spans="2:2" x14ac:dyDescent="0.25">
      <c r="B97" t="s">
        <v>68</v>
      </c>
    </row>
    <row r="98" spans="2:2" x14ac:dyDescent="0.25">
      <c r="B98" t="s">
        <v>90</v>
      </c>
    </row>
    <row r="99" spans="2:2" x14ac:dyDescent="0.25">
      <c r="B99" t="s">
        <v>59</v>
      </c>
    </row>
    <row r="100" spans="2:2" x14ac:dyDescent="0.25">
      <c r="B100" t="s">
        <v>53</v>
      </c>
    </row>
    <row r="101" spans="2:2" x14ac:dyDescent="0.25">
      <c r="B101" t="s">
        <v>78</v>
      </c>
    </row>
    <row r="102" spans="2:2" x14ac:dyDescent="0.25">
      <c r="B102" t="s">
        <v>35</v>
      </c>
    </row>
    <row r="103" spans="2:2" x14ac:dyDescent="0.25">
      <c r="B103" t="s">
        <v>38</v>
      </c>
    </row>
    <row r="104" spans="2:2" x14ac:dyDescent="0.25">
      <c r="B104" t="s">
        <v>91</v>
      </c>
    </row>
    <row r="105" spans="2:2" x14ac:dyDescent="0.25">
      <c r="B105" t="s">
        <v>62</v>
      </c>
    </row>
    <row r="106" spans="2:2" x14ac:dyDescent="0.25">
      <c r="B106" t="s">
        <v>51</v>
      </c>
    </row>
    <row r="107" spans="2:2" x14ac:dyDescent="0.25">
      <c r="B107" t="s">
        <v>81</v>
      </c>
    </row>
    <row r="108" spans="2:2" x14ac:dyDescent="0.25">
      <c r="B108" t="s">
        <v>76</v>
      </c>
    </row>
    <row r="109" spans="2:2" x14ac:dyDescent="0.25">
      <c r="B109" t="s">
        <v>67</v>
      </c>
    </row>
    <row r="110" spans="2:2" x14ac:dyDescent="0.25">
      <c r="B110" t="s">
        <v>71</v>
      </c>
    </row>
    <row r="111" spans="2:2" x14ac:dyDescent="0.25">
      <c r="B111" t="s">
        <v>40</v>
      </c>
    </row>
    <row r="112" spans="2:2" x14ac:dyDescent="0.25">
      <c r="B112" t="s">
        <v>45</v>
      </c>
    </row>
    <row r="113" spans="2:2" x14ac:dyDescent="0.25">
      <c r="B113" t="s">
        <v>70</v>
      </c>
    </row>
    <row r="114" spans="2:2" x14ac:dyDescent="0.25">
      <c r="B114" t="s">
        <v>77</v>
      </c>
    </row>
    <row r="115" spans="2:2" x14ac:dyDescent="0.25">
      <c r="B115" t="s">
        <v>46</v>
      </c>
    </row>
    <row r="116" spans="2:2" x14ac:dyDescent="0.25">
      <c r="B116" t="s">
        <v>49</v>
      </c>
    </row>
    <row r="117" spans="2:2" x14ac:dyDescent="0.25">
      <c r="B117" t="s">
        <v>60</v>
      </c>
    </row>
    <row r="118" spans="2:2" x14ac:dyDescent="0.25">
      <c r="B118" t="s">
        <v>52</v>
      </c>
    </row>
    <row r="119" spans="2:2" x14ac:dyDescent="0.25">
      <c r="B119" t="s">
        <v>86</v>
      </c>
    </row>
    <row r="120" spans="2:2" x14ac:dyDescent="0.25">
      <c r="B120" t="s">
        <v>58</v>
      </c>
    </row>
    <row r="121" spans="2:2" x14ac:dyDescent="0.25">
      <c r="B121" t="s">
        <v>85</v>
      </c>
    </row>
    <row r="122" spans="2:2" x14ac:dyDescent="0.25">
      <c r="B122" t="s">
        <v>74</v>
      </c>
    </row>
    <row r="123" spans="2:2" x14ac:dyDescent="0.25">
      <c r="B123" t="s">
        <v>79</v>
      </c>
    </row>
    <row r="124" spans="2:2" x14ac:dyDescent="0.25">
      <c r="B124" t="s">
        <v>50</v>
      </c>
    </row>
    <row r="125" spans="2:2" x14ac:dyDescent="0.25">
      <c r="B125" t="s">
        <v>143</v>
      </c>
    </row>
    <row r="126" spans="2:2" x14ac:dyDescent="0.25">
      <c r="B126" t="s">
        <v>144</v>
      </c>
    </row>
    <row r="127" spans="2:2" x14ac:dyDescent="0.25">
      <c r="B127" t="s">
        <v>145</v>
      </c>
    </row>
    <row r="128" spans="2:2" x14ac:dyDescent="0.25">
      <c r="B128" t="s">
        <v>147</v>
      </c>
    </row>
    <row r="129" spans="2:2" x14ac:dyDescent="0.25">
      <c r="B129" t="s">
        <v>146</v>
      </c>
    </row>
    <row r="130" spans="2:2" x14ac:dyDescent="0.25">
      <c r="B130" t="s">
        <v>148</v>
      </c>
    </row>
  </sheetData>
  <sortState ref="B34:B105">
    <sortCondition ref="B34:B10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Template</vt:lpstr>
      <vt:lpstr>Translate</vt:lpstr>
      <vt:lpstr>Template!Print_Area</vt:lpstr>
    </vt:vector>
  </TitlesOfParts>
  <Company>MGS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 Riccio, Patrizia (EDU)</dc:creator>
  <cp:lastModifiedBy>Bitima, Abeba (EDU)</cp:lastModifiedBy>
  <cp:lastPrinted>2015-02-04T18:29:10Z</cp:lastPrinted>
  <dcterms:created xsi:type="dcterms:W3CDTF">2015-01-30T20:40:49Z</dcterms:created>
  <dcterms:modified xsi:type="dcterms:W3CDTF">2015-02-18T20:18:56Z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